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7\SC\"/>
    </mc:Choice>
  </mc:AlternateContent>
  <xr:revisionPtr revIDLastSave="0" documentId="13_ncr:1_{7E8C7AFF-FF67-4442-BF2F-74D0A5E2A8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table  " sheetId="41" r:id="rId1"/>
    <sheet name="CV GVW&gt;3.5t Ranking" sheetId="1" r:id="rId2"/>
    <sheet name="CV GVW&gt;3.5T-segments 1" sheetId="3" r:id="rId3"/>
    <sheet name="CV GVW&gt;3.5t-segments 2" sheetId="9" r:id="rId4"/>
    <sheet name="Buses GVW&gt;3.5t" sheetId="5" r:id="rId5"/>
    <sheet name="LCV up to 3.5t" sheetId="40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5" l="1"/>
  <c r="J53" i="40"/>
  <c r="F53" i="40"/>
  <c r="G53" i="40" s="1"/>
  <c r="S52" i="40"/>
  <c r="S53" i="40" s="1"/>
  <c r="T53" i="40" s="1"/>
  <c r="Q52" i="40"/>
  <c r="Q53" i="40" s="1"/>
  <c r="J52" i="40"/>
  <c r="K52" i="40" s="1"/>
  <c r="F52" i="40"/>
  <c r="G52" i="40" s="1"/>
  <c r="D52" i="40"/>
  <c r="D53" i="40" s="1"/>
  <c r="S27" i="40"/>
  <c r="U27" i="40" s="1"/>
  <c r="Q27" i="40"/>
  <c r="R27" i="40" s="1"/>
  <c r="J27" i="40"/>
  <c r="F27" i="40"/>
  <c r="H27" i="40" s="1"/>
  <c r="E27" i="40"/>
  <c r="K27" i="40" s="1"/>
  <c r="D27" i="40"/>
  <c r="S26" i="40"/>
  <c r="T26" i="40" s="1"/>
  <c r="Q26" i="40"/>
  <c r="U26" i="40" s="1"/>
  <c r="J26" i="40"/>
  <c r="F26" i="40"/>
  <c r="G26" i="40" s="1"/>
  <c r="D26" i="40"/>
  <c r="H26" i="40" s="1"/>
  <c r="R53" i="40" l="1"/>
  <c r="U53" i="40"/>
  <c r="K53" i="40"/>
  <c r="E53" i="40"/>
  <c r="H53" i="40"/>
  <c r="T27" i="40"/>
  <c r="G27" i="40"/>
  <c r="R26" i="40"/>
  <c r="R52" i="40"/>
  <c r="E26" i="40"/>
  <c r="K26" i="40" s="1"/>
  <c r="E52" i="40"/>
  <c r="T52" i="40"/>
  <c r="U52" i="40"/>
  <c r="H52" i="40"/>
  <c r="D27" i="9" l="1"/>
  <c r="E27" i="9"/>
  <c r="F27" i="9"/>
  <c r="G27" i="9"/>
  <c r="I27" i="9"/>
  <c r="K27" i="9"/>
  <c r="L27" i="9"/>
  <c r="M27" i="9"/>
  <c r="N27" i="9"/>
  <c r="H27" i="9" l="1"/>
  <c r="O27" i="9"/>
  <c r="J27" i="9"/>
  <c r="N74" i="9" l="1"/>
  <c r="L74" i="9"/>
  <c r="G74" i="9"/>
  <c r="E74" i="9"/>
  <c r="M74" i="9"/>
  <c r="K74" i="9"/>
  <c r="I74" i="9"/>
  <c r="F74" i="9"/>
  <c r="D74" i="9"/>
  <c r="O74" i="9" l="1"/>
  <c r="J74" i="9"/>
  <c r="H74" i="9"/>
  <c r="M15" i="5" l="1"/>
  <c r="K15" i="5"/>
  <c r="I15" i="5"/>
  <c r="F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<sst xmlns="http://schemas.openxmlformats.org/spreadsheetml/2006/main" count="636" uniqueCount="117">
  <si>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</si>
  <si>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</si>
  <si>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</si>
  <si>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</si>
  <si>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</si>
  <si>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</si>
  <si>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</si>
  <si>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</si>
  <si>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</si>
  <si>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</si>
  <si>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</si>
  <si>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</si>
  <si>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</si>
  <si>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</si>
  <si>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</si>
  <si>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</si>
  <si>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</si>
  <si>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</si>
  <si>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</si>
  <si>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</si>
  <si>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</si>
  <si>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</si>
  <si>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</si>
  <si>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</si>
  <si>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</si>
  <si>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</si>
  <si>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</si>
  <si>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</si>
  <si>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</si>
  <si>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</si>
  <si>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</si>
  <si>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</si>
  <si>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</si>
  <si>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</si>
  <si>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</si>
  <si>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</si>
  <si>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</si>
  <si>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</si>
  <si>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</si>
  <si>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</si>
  <si>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SOLARIS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</si>
  <si>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</si>
  <si>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</si>
  <si>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</si>
  <si>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</si>
  <si>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</si>
  <si>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</si>
  <si>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</si>
  <si>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</si>
  <si>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</si>
  <si>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</si>
  <si>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</si>
  <si>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</si>
  <si>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</si>
  <si>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</si>
  <si>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</si>
  <si>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Toyota Proace City</t>
  </si>
  <si>
    <t>* PZPM na podstawie CEP (Centralnej Ewidencji Pojazdów)</t>
  </si>
  <si>
    <t xml:space="preserve">   Source: PZPM on the basis of CEP (Central Register of Vehicles)</t>
  </si>
  <si>
    <t xml:space="preserve"> *  Source: PZPM on the basis of CEP (Central Register of Vehicles)</t>
  </si>
  <si>
    <t>ISUZU</t>
  </si>
  <si>
    <t>CARTHAGO</t>
  </si>
  <si>
    <t>Zmiana poz
r/r</t>
  </si>
  <si>
    <t>Ch. Position
y/y</t>
  </si>
  <si>
    <t>Fiat Ducato</t>
  </si>
  <si>
    <t>Ford Transit Custom</t>
  </si>
  <si>
    <t>Volkswagen Crafter</t>
  </si>
  <si>
    <t>SUZUKI</t>
  </si>
  <si>
    <t>HYMER</t>
  </si>
  <si>
    <t>SKODA</t>
  </si>
  <si>
    <t>SSANGYONG</t>
  </si>
  <si>
    <r>
      <rPr>
        <sz val="10"/>
        <rFont val="Arial Nova"/>
        <family val="2"/>
        <charset val="238"/>
      </rPr>
      <t>Sztuki /</t>
    </r>
    <r>
      <rPr>
        <sz val="10"/>
        <color indexed="23"/>
        <rFont val="Arial Nova"/>
        <family val="2"/>
        <charset val="238"/>
      </rPr>
      <t xml:space="preserve"> Units</t>
    </r>
  </si>
  <si>
    <t>Rejestracje nowych samochodów dostawczych do 3,5T, ranking modeli - 2024 narastająco</t>
  </si>
  <si>
    <t>Registrations of new LCV up to 3.5T, Top Models - 2024 YTD</t>
  </si>
  <si>
    <t>Renault Trafic</t>
  </si>
  <si>
    <t>**The data includes bodies built by domestic manufacturers on chassis from the specified manufacturers</t>
  </si>
  <si>
    <t>Renault Express</t>
  </si>
  <si>
    <t>June</t>
  </si>
  <si>
    <t>Czerwiec</t>
  </si>
  <si>
    <t>Jun/May Ch %</t>
  </si>
  <si>
    <t>Rejestracje nowych samochodów dostawczych OGÓŁEM, ranking marek - 2024 narastająco</t>
  </si>
  <si>
    <t>Registrations of new LCV, Top Brands - 2024 YTD</t>
  </si>
  <si>
    <t>Cze/Maj
Zmiana %</t>
  </si>
  <si>
    <t>RAZEM 1-20</t>
  </si>
  <si>
    <t>Ford Ranger</t>
  </si>
  <si>
    <t>Lipiec</t>
  </si>
  <si>
    <t>Rok narastająco Styczeń - Lipiec</t>
  </si>
  <si>
    <t>July</t>
  </si>
  <si>
    <t>YTD January - July</t>
  </si>
  <si>
    <t>Rejestracje nowych samochodów dostawczych OGÓŁEM, ranking marek - Lipiec 2024</t>
  </si>
  <si>
    <t>Registrations of new LCV, Top Brands - July 2024</t>
  </si>
  <si>
    <t>Rok narastająco Styczeń -Lipiec</t>
  </si>
  <si>
    <t>Jun</t>
  </si>
  <si>
    <t>Lip/Cze
Zmiana %</t>
  </si>
  <si>
    <t>Lip/Czej
Zmiana poz</t>
  </si>
  <si>
    <t>Jul/Jun Ch %</t>
  </si>
  <si>
    <t>Jul/Jun Ch position</t>
  </si>
  <si>
    <t>BENIMAR</t>
  </si>
  <si>
    <t>ROLLER TEAM</t>
  </si>
  <si>
    <t>Rejestracje nowych samochodów dostawczych do 3,5T, ranking modeli - Lipiec 2024</t>
  </si>
  <si>
    <t>Registrations of new LCV up to 3.5T, Top Models - July  2024</t>
  </si>
  <si>
    <t>Opel Movano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</si>
  <si>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</si>
  <si>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</si>
  <si>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</si>
  <si>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</si>
  <si>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</si>
  <si>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</si>
  <si>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</si>
  <si>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</si>
  <si>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</si>
  <si>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</si>
  <si>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2024
Jul</t>
  </si>
  <si>
    <t>2023
Jul</t>
  </si>
  <si>
    <t>2024
Jan - Jul</t>
  </si>
  <si>
    <t>2023
Jan - Jul</t>
  </si>
  <si>
    <t>*/ the data does not cover new registrations of domestic producers their own brands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</si>
</sst>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34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u/>
      <sz val="11"/>
      <color theme="10"/>
      <name val="Arial Nova"/>
      <family val="2"/>
      <charset val="238"/>
    </font>
    <font>
      <b/>
      <sz val="11"/>
      <name val="Arial Nova"/>
      <family val="2"/>
      <charset val="238"/>
    </font>
    <font>
      <sz val="10"/>
      <color indexed="23"/>
      <name val="Arial Nova"/>
      <family val="2"/>
      <charset val="238"/>
    </font>
    <font>
      <sz val="10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  <border>
      <left style="thin">
        <color rgb="FFF2F2F2"/>
      </left>
      <right/>
      <top/>
      <bottom style="medium">
        <color rgb="FFF2F2F2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17">
    <xf numFmtId="0" fontId="0" fillId="0" borderId="0" xfId="0"/>
    <xf numFmtId="0" fontId="10" fillId="0" borderId="0" xfId="6" applyFont="1"/>
    <xf numFmtId="0" fontId="11" fillId="0" borderId="0" xfId="6" applyFont="1"/>
    <xf numFmtId="14" fontId="12" fillId="0" borderId="0" xfId="6" applyNumberFormat="1" applyFont="1"/>
    <xf numFmtId="0" fontId="13" fillId="0" borderId="0" xfId="4" applyFont="1" applyAlignment="1">
      <alignment horizontal="center" vertical="center"/>
    </xf>
    <xf numFmtId="0" fontId="15" fillId="0" borderId="0" xfId="4" applyFont="1" applyAlignment="1">
      <alignment horizontal="right" vertical="center"/>
    </xf>
    <xf numFmtId="0" fontId="18" fillId="2" borderId="9" xfId="4" applyFont="1" applyFill="1" applyBorder="1" applyAlignment="1">
      <alignment horizontal="center" vertical="center" wrapText="1"/>
    </xf>
    <xf numFmtId="0" fontId="18" fillId="2" borderId="14" xfId="4" applyFont="1" applyFill="1" applyBorder="1" applyAlignment="1">
      <alignment horizontal="center" wrapText="1"/>
    </xf>
    <xf numFmtId="0" fontId="18" fillId="2" borderId="16" xfId="4" applyFont="1" applyFill="1" applyBorder="1" applyAlignment="1">
      <alignment horizontal="center" vertical="center" wrapText="1"/>
    </xf>
    <xf numFmtId="0" fontId="19" fillId="2" borderId="17" xfId="4" applyFont="1" applyFill="1" applyBorder="1" applyAlignment="1">
      <alignment horizontal="center" vertical="center" wrapText="1"/>
    </xf>
    <xf numFmtId="0" fontId="19" fillId="2" borderId="19" xfId="4" applyFont="1" applyFill="1" applyBorder="1" applyAlignment="1">
      <alignment horizontal="center" vertical="top" wrapText="1"/>
    </xf>
    <xf numFmtId="0" fontId="19" fillId="2" borderId="18" xfId="4" applyFont="1" applyFill="1" applyBorder="1" applyAlignment="1">
      <alignment horizontal="center" vertical="center" wrapText="1"/>
    </xf>
    <xf numFmtId="0" fontId="13" fillId="0" borderId="20" xfId="4" applyFont="1" applyBorder="1" applyAlignment="1">
      <alignment horizontal="center" vertical="center"/>
    </xf>
    <xf numFmtId="0" fontId="20" fillId="0" borderId="21" xfId="4" applyFont="1" applyBorder="1" applyAlignment="1">
      <alignment vertical="center"/>
    </xf>
    <xf numFmtId="3" fontId="20" fillId="0" borderId="22" xfId="4" applyNumberFormat="1" applyFont="1" applyBorder="1" applyAlignment="1">
      <alignment vertical="center"/>
    </xf>
    <xf numFmtId="10" fontId="20" fillId="0" borderId="21" xfId="7" applyNumberFormat="1" applyFont="1" applyBorder="1" applyAlignment="1">
      <alignment vertical="center"/>
    </xf>
    <xf numFmtId="165" fontId="20" fillId="0" borderId="21" xfId="7" applyNumberFormat="1" applyFont="1" applyBorder="1" applyAlignment="1">
      <alignment vertical="center"/>
    </xf>
    <xf numFmtId="0" fontId="21" fillId="3" borderId="20" xfId="6" applyFont="1" applyFill="1" applyBorder="1" applyAlignment="1">
      <alignment horizontal="center" vertical="center" wrapText="1"/>
    </xf>
    <xf numFmtId="0" fontId="20" fillId="3" borderId="21" xfId="4" applyFont="1" applyFill="1" applyBorder="1" applyAlignment="1">
      <alignment vertical="center"/>
    </xf>
    <xf numFmtId="3" fontId="20" fillId="3" borderId="22" xfId="4" applyNumberFormat="1" applyFont="1" applyFill="1" applyBorder="1" applyAlignment="1">
      <alignment vertical="center"/>
    </xf>
    <xf numFmtId="10" fontId="20" fillId="3" borderId="21" xfId="7" applyNumberFormat="1" applyFont="1" applyFill="1" applyBorder="1" applyAlignment="1">
      <alignment vertical="center"/>
    </xf>
    <xf numFmtId="165" fontId="20" fillId="3" borderId="21" xfId="7" applyNumberFormat="1" applyFont="1" applyFill="1" applyBorder="1" applyAlignment="1">
      <alignment vertical="center"/>
    </xf>
    <xf numFmtId="0" fontId="13" fillId="4" borderId="23" xfId="4" applyFont="1" applyFill="1" applyBorder="1" applyAlignment="1">
      <alignment horizontal="center" vertical="center"/>
    </xf>
    <xf numFmtId="3" fontId="20" fillId="4" borderId="22" xfId="4" applyNumberFormat="1" applyFont="1" applyFill="1" applyBorder="1" applyAlignment="1">
      <alignment vertical="center"/>
    </xf>
    <xf numFmtId="10" fontId="20" fillId="4" borderId="21" xfId="7" applyNumberFormat="1" applyFont="1" applyFill="1" applyBorder="1" applyAlignment="1">
      <alignment vertical="center"/>
    </xf>
    <xf numFmtId="165" fontId="20" fillId="4" borderId="21" xfId="7" applyNumberFormat="1" applyFont="1" applyFill="1" applyBorder="1" applyAlignment="1">
      <alignment vertical="center"/>
    </xf>
    <xf numFmtId="3" fontId="16" fillId="2" borderId="22" xfId="4" applyNumberFormat="1" applyFont="1" applyFill="1" applyBorder="1" applyAlignment="1">
      <alignment vertical="center"/>
    </xf>
    <xf numFmtId="9" fontId="16" fillId="2" borderId="21" xfId="7" applyFont="1" applyFill="1" applyBorder="1" applyAlignment="1">
      <alignment vertical="center"/>
    </xf>
    <xf numFmtId="165" fontId="16" fillId="2" borderId="21" xfId="4" applyNumberFormat="1" applyFont="1" applyFill="1" applyBorder="1" applyAlignment="1">
      <alignment vertical="center"/>
    </xf>
    <xf numFmtId="0" fontId="12" fillId="0" borderId="0" xfId="6" applyFont="1"/>
    <xf numFmtId="0" fontId="22" fillId="0" borderId="0" xfId="6" applyFont="1"/>
    <xf numFmtId="0" fontId="23" fillId="0" borderId="0" xfId="6" applyFont="1"/>
    <xf numFmtId="0" fontId="24" fillId="0" borderId="0" xfId="33" applyFont="1" applyAlignment="1">
      <alignment horizontal="center" vertical="top"/>
    </xf>
    <xf numFmtId="0" fontId="20" fillId="0" borderId="0" xfId="4" applyFont="1"/>
    <xf numFmtId="1" fontId="20" fillId="0" borderId="20" xfId="7" applyNumberFormat="1" applyFont="1" applyBorder="1" applyAlignment="1">
      <alignment horizontal="center"/>
    </xf>
    <xf numFmtId="1" fontId="20" fillId="3" borderId="20" xfId="7" applyNumberFormat="1" applyFont="1" applyFill="1" applyBorder="1" applyAlignment="1">
      <alignment horizontal="center"/>
    </xf>
    <xf numFmtId="3" fontId="20" fillId="4" borderId="20" xfId="4" applyNumberFormat="1" applyFont="1" applyFill="1" applyBorder="1" applyAlignment="1">
      <alignment vertical="center"/>
    </xf>
    <xf numFmtId="0" fontId="20" fillId="4" borderId="20" xfId="4" applyFont="1" applyFill="1" applyBorder="1" applyAlignment="1">
      <alignment vertical="center"/>
    </xf>
    <xf numFmtId="0" fontId="20" fillId="4" borderId="22" xfId="4" applyFont="1" applyFill="1" applyBorder="1" applyAlignment="1">
      <alignment vertical="center"/>
    </xf>
    <xf numFmtId="3" fontId="16" fillId="2" borderId="20" xfId="4" applyNumberFormat="1" applyFont="1" applyFill="1" applyBorder="1" applyAlignment="1">
      <alignment vertical="center"/>
    </xf>
    <xf numFmtId="0" fontId="25" fillId="0" borderId="0" xfId="6" applyFont="1"/>
    <xf numFmtId="0" fontId="26" fillId="0" borderId="0" xfId="6" applyFont="1"/>
    <xf numFmtId="0" fontId="10" fillId="0" borderId="0" xfId="0" applyFont="1"/>
    <xf numFmtId="0" fontId="27" fillId="0" borderId="0" xfId="0" applyFont="1"/>
    <xf numFmtId="14" fontId="10" fillId="0" borderId="0" xfId="6" applyNumberFormat="1" applyFont="1"/>
    <xf numFmtId="0" fontId="28" fillId="0" borderId="0" xfId="0" applyFont="1" applyAlignment="1">
      <alignment horizontal="right"/>
    </xf>
    <xf numFmtId="0" fontId="16" fillId="2" borderId="3" xfId="0" applyFont="1" applyFill="1" applyBorder="1" applyAlignment="1">
      <alignment wrapText="1"/>
    </xf>
    <xf numFmtId="166" fontId="16" fillId="2" borderId="2" xfId="32" applyNumberFormat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166" fontId="12" fillId="0" borderId="2" xfId="32" applyNumberFormat="1" applyFont="1" applyBorder="1" applyAlignment="1">
      <alignment horizontal="center"/>
    </xf>
    <xf numFmtId="165" fontId="12" fillId="0" borderId="2" xfId="31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indent="1"/>
    </xf>
    <xf numFmtId="166" fontId="12" fillId="0" borderId="4" xfId="32" applyNumberFormat="1" applyFont="1" applyBorder="1" applyAlignment="1">
      <alignment horizontal="center"/>
    </xf>
    <xf numFmtId="165" fontId="12" fillId="0" borderId="4" xfId="34" applyNumberFormat="1" applyFont="1" applyBorder="1" applyAlignment="1">
      <alignment horizontal="center"/>
    </xf>
    <xf numFmtId="0" fontId="16" fillId="2" borderId="2" xfId="0" applyFont="1" applyFill="1" applyBorder="1" applyAlignment="1">
      <alignment vertical="center" wrapText="1"/>
    </xf>
    <xf numFmtId="166" fontId="16" fillId="2" borderId="2" xfId="32" applyNumberFormat="1" applyFont="1" applyFill="1" applyBorder="1" applyAlignment="1">
      <alignment horizontal="center" vertical="center"/>
    </xf>
    <xf numFmtId="165" fontId="16" fillId="2" borderId="2" xfId="3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30" fillId="0" borderId="0" xfId="3" applyFont="1"/>
    <xf numFmtId="0" fontId="21" fillId="3" borderId="20" xfId="0" applyFont="1" applyFill="1" applyBorder="1" applyAlignment="1">
      <alignment horizontal="center" vertical="center" wrapText="1"/>
    </xf>
    <xf numFmtId="0" fontId="13" fillId="0" borderId="0" xfId="4" applyFont="1" applyAlignment="1">
      <alignment vertical="center"/>
    </xf>
    <xf numFmtId="0" fontId="15" fillId="0" borderId="8" xfId="4" applyFont="1" applyBorder="1" applyAlignment="1">
      <alignment horizontal="right" vertical="center"/>
    </xf>
    <xf numFmtId="0" fontId="13" fillId="0" borderId="10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20" fillId="3" borderId="14" xfId="4" applyFont="1" applyFill="1" applyBorder="1" applyAlignment="1">
      <alignment vertical="center"/>
    </xf>
    <xf numFmtId="0" fontId="20" fillId="0" borderId="0" xfId="4" applyFont="1" applyAlignment="1">
      <alignment vertical="center"/>
    </xf>
    <xf numFmtId="0" fontId="20" fillId="3" borderId="19" xfId="4" applyFont="1" applyFill="1" applyBorder="1" applyAlignment="1">
      <alignment vertical="center"/>
    </xf>
    <xf numFmtId="0" fontId="13" fillId="0" borderId="18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5" fillId="0" borderId="8" xfId="4" applyFont="1" applyBorder="1" applyAlignment="1">
      <alignment horizontal="right" vertical="center" shrinkToFit="1"/>
    </xf>
    <xf numFmtId="0" fontId="31" fillId="0" borderId="0" xfId="4" applyFont="1" applyAlignment="1">
      <alignment vertical="center"/>
    </xf>
    <xf numFmtId="0" fontId="23" fillId="0" borderId="0" xfId="0" applyFont="1"/>
    <xf numFmtId="0" fontId="33" fillId="4" borderId="23" xfId="4" applyFont="1" applyFill="1" applyBorder="1" applyAlignment="1">
      <alignment horizontal="center" vertical="center"/>
    </xf>
    <xf numFmtId="0" fontId="7" fillId="0" borderId="0" xfId="6"/>
    <xf numFmtId="168" fontId="10" fillId="0" borderId="0" xfId="0" applyNumberFormat="1" applyFont="1"/>
    <xf numFmtId="0" fontId="12" fillId="0" borderId="1" xfId="0" applyFont="1" applyBorder="1" applyAlignment="1">
      <alignment wrapText="1"/>
    </xf>
    <xf numFmtId="0" fontId="29" fillId="2" borderId="1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16" fillId="2" borderId="23" xfId="4" applyFont="1" applyFill="1" applyBorder="1" applyAlignment="1">
      <alignment horizontal="center" vertical="top"/>
    </xf>
    <xf numFmtId="0" fontId="16" fillId="2" borderId="21" xfId="4" applyFont="1" applyFill="1" applyBorder="1" applyAlignment="1">
      <alignment horizontal="center" vertical="top"/>
    </xf>
    <xf numFmtId="0" fontId="13" fillId="4" borderId="23" xfId="4" applyFont="1" applyFill="1" applyBorder="1" applyAlignment="1">
      <alignment horizontal="center" vertical="center"/>
    </xf>
    <xf numFmtId="0" fontId="13" fillId="4" borderId="21" xfId="4" applyFont="1" applyFill="1" applyBorder="1" applyAlignment="1">
      <alignment horizontal="center" vertical="center"/>
    </xf>
    <xf numFmtId="0" fontId="18" fillId="2" borderId="10" xfId="4" applyFont="1" applyFill="1" applyBorder="1" applyAlignment="1">
      <alignment horizontal="center" wrapText="1"/>
    </xf>
    <xf numFmtId="0" fontId="18" fillId="2" borderId="16" xfId="4" applyFont="1" applyFill="1" applyBorder="1" applyAlignment="1">
      <alignment horizontal="center" wrapText="1"/>
    </xf>
    <xf numFmtId="0" fontId="17" fillId="2" borderId="15" xfId="4" applyFont="1" applyFill="1" applyBorder="1" applyAlignment="1">
      <alignment horizontal="center" vertical="top"/>
    </xf>
    <xf numFmtId="0" fontId="17" fillId="2" borderId="17" xfId="4" applyFont="1" applyFill="1" applyBorder="1" applyAlignment="1">
      <alignment horizontal="center" vertical="top"/>
    </xf>
    <xf numFmtId="0" fontId="17" fillId="2" borderId="16" xfId="4" applyFont="1" applyFill="1" applyBorder="1" applyAlignment="1">
      <alignment horizontal="center" vertical="top"/>
    </xf>
    <xf numFmtId="0" fontId="17" fillId="2" borderId="18" xfId="4" applyFont="1" applyFill="1" applyBorder="1" applyAlignment="1">
      <alignment horizontal="center" vertical="top"/>
    </xf>
    <xf numFmtId="0" fontId="19" fillId="2" borderId="16" xfId="4" applyFont="1" applyFill="1" applyBorder="1" applyAlignment="1">
      <alignment horizontal="center" vertical="top" wrapText="1"/>
    </xf>
    <xf numFmtId="0" fontId="19" fillId="2" borderId="18" xfId="4" applyFont="1" applyFill="1" applyBorder="1" applyAlignment="1">
      <alignment horizontal="center" vertical="top" wrapText="1"/>
    </xf>
    <xf numFmtId="0" fontId="19" fillId="2" borderId="16" xfId="4" applyFont="1" applyFill="1" applyBorder="1" applyAlignment="1">
      <alignment horizontal="center" vertical="center" wrapText="1"/>
    </xf>
    <xf numFmtId="0" fontId="19" fillId="2" borderId="18" xfId="4" applyFont="1" applyFill="1" applyBorder="1" applyAlignment="1">
      <alignment horizontal="center" vertical="center" wrapText="1"/>
    </xf>
    <xf numFmtId="0" fontId="18" fillId="2" borderId="9" xfId="4" applyFont="1" applyFill="1" applyBorder="1" applyAlignment="1">
      <alignment horizontal="center" vertical="center" wrapText="1"/>
    </xf>
    <xf numFmtId="0" fontId="18" fillId="2" borderId="14" xfId="4" applyFont="1" applyFill="1" applyBorder="1" applyAlignment="1">
      <alignment horizontal="center" vertical="center" wrapText="1"/>
    </xf>
    <xf numFmtId="0" fontId="18" fillId="2" borderId="17" xfId="4" applyFont="1" applyFill="1" applyBorder="1" applyAlignment="1">
      <alignment horizontal="center" vertical="center" wrapText="1"/>
    </xf>
    <xf numFmtId="0" fontId="18" fillId="2" borderId="19" xfId="4" applyFont="1" applyFill="1" applyBorder="1" applyAlignment="1">
      <alignment horizontal="center" vertical="center" wrapText="1"/>
    </xf>
    <xf numFmtId="0" fontId="16" fillId="2" borderId="9" xfId="4" applyFont="1" applyFill="1" applyBorder="1" applyAlignment="1">
      <alignment horizontal="center" wrapText="1"/>
    </xf>
    <xf numFmtId="0" fontId="16" fillId="2" borderId="15" xfId="4" applyFont="1" applyFill="1" applyBorder="1" applyAlignment="1">
      <alignment horizontal="center" wrapText="1"/>
    </xf>
    <xf numFmtId="0" fontId="16" fillId="2" borderId="10" xfId="4" applyFont="1" applyFill="1" applyBorder="1" applyAlignment="1">
      <alignment horizontal="center" wrapText="1"/>
    </xf>
    <xf numFmtId="0" fontId="16" fillId="2" borderId="16" xfId="4" applyFont="1" applyFill="1" applyBorder="1" applyAlignment="1">
      <alignment horizontal="center" wrapText="1"/>
    </xf>
    <xf numFmtId="0" fontId="16" fillId="2" borderId="9" xfId="4" applyFont="1" applyFill="1" applyBorder="1" applyAlignment="1">
      <alignment horizontal="center" vertical="center"/>
    </xf>
    <xf numFmtId="0" fontId="16" fillId="2" borderId="11" xfId="4" applyFont="1" applyFill="1" applyBorder="1" applyAlignment="1">
      <alignment horizontal="center" vertical="center"/>
    </xf>
    <xf numFmtId="0" fontId="16" fillId="2" borderId="12" xfId="4" applyFont="1" applyFill="1" applyBorder="1" applyAlignment="1">
      <alignment horizontal="center" vertical="center"/>
    </xf>
    <xf numFmtId="0" fontId="18" fillId="2" borderId="10" xfId="4" applyFont="1" applyFill="1" applyBorder="1" applyAlignment="1">
      <alignment horizontal="center" vertical="center" wrapText="1"/>
    </xf>
    <xf numFmtId="0" fontId="18" fillId="2" borderId="16" xfId="4" applyFont="1" applyFill="1" applyBorder="1" applyAlignment="1">
      <alignment horizontal="center" vertical="center" wrapText="1"/>
    </xf>
    <xf numFmtId="0" fontId="16" fillId="2" borderId="13" xfId="4" applyFont="1" applyFill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7" fillId="2" borderId="26" xfId="4" applyFont="1" applyFill="1" applyBorder="1" applyAlignment="1">
      <alignment horizontal="center" vertical="center"/>
    </xf>
    <xf numFmtId="0" fontId="17" fillId="2" borderId="24" xfId="4" applyFont="1" applyFill="1" applyBorder="1" applyAlignment="1">
      <alignment horizontal="center" vertical="center"/>
    </xf>
    <xf numFmtId="0" fontId="17" fillId="2" borderId="19" xfId="4" applyFont="1" applyFill="1" applyBorder="1" applyAlignment="1">
      <alignment horizontal="center" vertical="center"/>
    </xf>
    <xf numFmtId="0" fontId="16" fillId="2" borderId="14" xfId="4" applyFont="1" applyFill="1" applyBorder="1" applyAlignment="1">
      <alignment horizontal="center" vertical="center"/>
    </xf>
    <xf numFmtId="0" fontId="17" fillId="2" borderId="17" xfId="4" applyFont="1" applyFill="1" applyBorder="1" applyAlignment="1">
      <alignment horizontal="center" vertical="center"/>
    </xf>
    <xf numFmtId="0" fontId="17" fillId="2" borderId="25" xfId="4" applyFont="1" applyFill="1" applyBorder="1" applyAlignment="1">
      <alignment horizontal="center" vertical="center"/>
    </xf>
    <xf numFmtId="0" fontId="16" fillId="2" borderId="23" xfId="4" applyFont="1" applyFill="1" applyBorder="1" applyAlignment="1">
      <alignment horizontal="right" vertical="top"/>
    </xf>
    <xf numFmtId="0" fontId="16" fillId="2" borderId="21" xfId="4" applyFont="1" applyFill="1" applyBorder="1" applyAlignment="1">
      <alignment horizontal="right" vertical="top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56"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DE705-62EB-40DD-8B4C-147888B59852}">
  <dimension ref="B1:P18"/>
  <sheetViews>
    <sheetView showGridLines="0" tabSelected="1" zoomScaleNormal="100" workbookViewId="0"/>
  </sheetViews>
  <sheetFormatPr defaultColWidth="9.140625" defaultRowHeight="14.25"/>
  <cols>
    <col min="1" max="1" width="1.7109375" style="42" customWidth="1"/>
    <col min="2" max="2" width="32.28515625" style="42" customWidth="1"/>
    <col min="3" max="7" width="11" style="42" customWidth="1"/>
    <col min="8" max="8" width="12" style="42" customWidth="1"/>
    <col min="9" max="11" width="9.140625" style="42"/>
    <col min="12" max="12" width="24.140625" style="42" customWidth="1"/>
    <col min="13" max="15" width="9.140625" style="42"/>
    <col min="16" max="16" width="10.5703125" style="42" customWidth="1"/>
    <col min="17" max="17" width="11.42578125" style="42" customWidth="1"/>
    <col min="18" max="16384" width="9.140625" style="42"/>
  </cols>
  <sheetData>
    <row r="1" spans="2:8">
      <c r="B1" s="42" t="s">
        <v>102</v>
      </c>
      <c r="D1" s="43"/>
      <c r="E1" s="43"/>
      <c r="F1" s="43"/>
      <c r="G1" s="43"/>
      <c r="H1" s="74">
        <v>45476</v>
      </c>
    </row>
    <row r="2" spans="2:8">
      <c r="H2" s="45" t="s">
        <v>103</v>
      </c>
    </row>
    <row r="3" spans="2:8" ht="26.25" customHeight="1">
      <c r="B3" s="76" t="s">
        <v>104</v>
      </c>
      <c r="C3" s="77"/>
      <c r="D3" s="77"/>
      <c r="E3" s="77"/>
      <c r="F3" s="77"/>
      <c r="G3" s="77"/>
      <c r="H3" s="78"/>
    </row>
    <row r="4" spans="2:8" ht="26.25" customHeight="1">
      <c r="B4" s="46"/>
      <c r="C4" s="47" t="s">
        <v>112</v>
      </c>
      <c r="D4" s="47" t="s">
        <v>113</v>
      </c>
      <c r="E4" s="48" t="s">
        <v>105</v>
      </c>
      <c r="F4" s="47" t="s">
        <v>114</v>
      </c>
      <c r="G4" s="47" t="s">
        <v>115</v>
      </c>
      <c r="H4" s="48" t="s">
        <v>105</v>
      </c>
    </row>
    <row r="5" spans="2:8" ht="26.25" customHeight="1">
      <c r="B5" s="75" t="s">
        <v>106</v>
      </c>
      <c r="C5" s="49">
        <v>1988</v>
      </c>
      <c r="D5" s="49">
        <v>3087</v>
      </c>
      <c r="E5" s="50">
        <v>-0.35600907029478457</v>
      </c>
      <c r="F5" s="49">
        <v>17528</v>
      </c>
      <c r="G5" s="49">
        <v>20401</v>
      </c>
      <c r="H5" s="50">
        <v>-0.14082643007695705</v>
      </c>
    </row>
    <row r="6" spans="2:8" ht="26.25" customHeight="1">
      <c r="B6" s="51" t="s">
        <v>107</v>
      </c>
      <c r="C6" s="52">
        <v>604</v>
      </c>
      <c r="D6" s="52">
        <v>667</v>
      </c>
      <c r="E6" s="53">
        <v>-9.4452773613193375E-2</v>
      </c>
      <c r="F6" s="52">
        <v>4536</v>
      </c>
      <c r="G6" s="52">
        <v>4594</v>
      </c>
      <c r="H6" s="53">
        <v>-1.2625163256421379E-2</v>
      </c>
    </row>
    <row r="7" spans="2:8" ht="26.25" customHeight="1">
      <c r="B7" s="51" t="s">
        <v>108</v>
      </c>
      <c r="C7" s="52">
        <v>107</v>
      </c>
      <c r="D7" s="52">
        <v>136</v>
      </c>
      <c r="E7" s="53">
        <v>-0.21323529411764708</v>
      </c>
      <c r="F7" s="52">
        <v>584</v>
      </c>
      <c r="G7" s="52">
        <v>678</v>
      </c>
      <c r="H7" s="53">
        <v>-0.13864306784660763</v>
      </c>
    </row>
    <row r="8" spans="2:8" ht="26.25" customHeight="1">
      <c r="B8" s="51" t="s">
        <v>109</v>
      </c>
      <c r="C8" s="52">
        <v>1277</v>
      </c>
      <c r="D8" s="52">
        <v>2284</v>
      </c>
      <c r="E8" s="53">
        <v>-0.44089316987740801</v>
      </c>
      <c r="F8" s="52">
        <v>12408</v>
      </c>
      <c r="G8" s="52">
        <v>15129</v>
      </c>
      <c r="H8" s="53">
        <v>-0.1798532619472536</v>
      </c>
    </row>
    <row r="9" spans="2:8" ht="26.25" customHeight="1">
      <c r="B9" s="75" t="s">
        <v>110</v>
      </c>
      <c r="C9" s="49">
        <v>178</v>
      </c>
      <c r="D9" s="49">
        <v>150</v>
      </c>
      <c r="E9" s="50">
        <v>0.18666666666666676</v>
      </c>
      <c r="F9" s="49">
        <v>1285</v>
      </c>
      <c r="G9" s="49">
        <v>880</v>
      </c>
      <c r="H9" s="50">
        <v>0.46022727272727271</v>
      </c>
    </row>
    <row r="10" spans="2:8" ht="26.25" customHeight="1">
      <c r="B10" s="54" t="s">
        <v>111</v>
      </c>
      <c r="C10" s="55">
        <v>2166</v>
      </c>
      <c r="D10" s="55">
        <v>3237</v>
      </c>
      <c r="E10" s="56">
        <v>-0.33086190917516223</v>
      </c>
      <c r="F10" s="55">
        <v>18813</v>
      </c>
      <c r="G10" s="55">
        <v>21281</v>
      </c>
      <c r="H10" s="56">
        <v>-0.11597199379728396</v>
      </c>
    </row>
    <row r="11" spans="2:8">
      <c r="B11" s="57" t="s">
        <v>116</v>
      </c>
    </row>
    <row r="12" spans="2:8" ht="15" customHeight="1"/>
    <row r="18" spans="16:16">
      <c r="P18" s="58"/>
    </row>
  </sheetData>
  <mergeCells count="1">
    <mergeCell ref="B3:H3"/>
  </mergeCells>
  <conditionalFormatting sqref="E5:E10 H5:H10">
    <cfRule type="cellIs" dxfId="55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2"/>
  <sheetViews>
    <sheetView showGridLines="0" zoomScale="90" zoomScaleNormal="90" workbookViewId="0"/>
  </sheetViews>
  <sheetFormatPr defaultColWidth="9.140625" defaultRowHeight="14.25"/>
  <cols>
    <col min="1" max="1" width="1.140625" style="42" customWidth="1"/>
    <col min="2" max="2" width="9.140625" style="42" customWidth="1"/>
    <col min="3" max="3" width="16.85546875" style="42" customWidth="1"/>
    <col min="4" max="4" width="9" style="42" customWidth="1"/>
    <col min="5" max="5" width="11" style="42" customWidth="1"/>
    <col min="6" max="6" width="9" style="42" customWidth="1"/>
    <col min="7" max="7" width="12.85546875" style="42" customWidth="1"/>
    <col min="8" max="9" width="9" style="42" customWidth="1"/>
    <col min="10" max="10" width="9.85546875" style="42" customWidth="1"/>
    <col min="11" max="14" width="9" style="42" customWidth="1"/>
    <col min="15" max="15" width="11.5703125" style="42" customWidth="1"/>
    <col min="16" max="16384" width="9.140625" style="42"/>
  </cols>
  <sheetData>
    <row r="1" spans="2:15">
      <c r="B1" s="42" t="s">
        <v>7</v>
      </c>
      <c r="E1" s="43"/>
      <c r="O1" s="44">
        <v>45509</v>
      </c>
    </row>
    <row r="2" spans="2:15" ht="14.45" customHeight="1">
      <c r="B2" s="107" t="s">
        <v>19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2:15" ht="14.45" customHeight="1">
      <c r="B3" s="108" t="s">
        <v>20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2:15" ht="14.45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33</v>
      </c>
    </row>
    <row r="5" spans="2:15" ht="14.25" customHeight="1">
      <c r="B5" s="97" t="s">
        <v>0</v>
      </c>
      <c r="C5" s="99" t="s">
        <v>1</v>
      </c>
      <c r="D5" s="101" t="s">
        <v>85</v>
      </c>
      <c r="E5" s="102"/>
      <c r="F5" s="102"/>
      <c r="G5" s="102"/>
      <c r="H5" s="103"/>
      <c r="I5" s="106" t="s">
        <v>78</v>
      </c>
      <c r="J5" s="103"/>
      <c r="K5" s="106" t="s">
        <v>86</v>
      </c>
      <c r="L5" s="102"/>
      <c r="M5" s="102"/>
      <c r="N5" s="102"/>
      <c r="O5" s="112"/>
    </row>
    <row r="6" spans="2:15" ht="14.45" customHeight="1" thickBot="1">
      <c r="B6" s="98"/>
      <c r="C6" s="100"/>
      <c r="D6" s="113" t="s">
        <v>87</v>
      </c>
      <c r="E6" s="110"/>
      <c r="F6" s="110"/>
      <c r="G6" s="110"/>
      <c r="H6" s="114"/>
      <c r="I6" s="109" t="s">
        <v>77</v>
      </c>
      <c r="J6" s="114"/>
      <c r="K6" s="109" t="s">
        <v>88</v>
      </c>
      <c r="L6" s="110"/>
      <c r="M6" s="110"/>
      <c r="N6" s="110"/>
      <c r="O6" s="111"/>
    </row>
    <row r="7" spans="2:15" ht="14.45" customHeight="1">
      <c r="B7" s="98"/>
      <c r="C7" s="100"/>
      <c r="D7" s="93">
        <v>2024</v>
      </c>
      <c r="E7" s="94"/>
      <c r="F7" s="93">
        <v>2023</v>
      </c>
      <c r="G7" s="94"/>
      <c r="H7" s="83" t="s">
        <v>22</v>
      </c>
      <c r="I7" s="104">
        <v>2024</v>
      </c>
      <c r="J7" s="104" t="s">
        <v>82</v>
      </c>
      <c r="K7" s="93">
        <v>2024</v>
      </c>
      <c r="L7" s="94"/>
      <c r="M7" s="93">
        <v>2023</v>
      </c>
      <c r="N7" s="94"/>
      <c r="O7" s="83" t="s">
        <v>22</v>
      </c>
    </row>
    <row r="8" spans="2:15" ht="14.45" customHeight="1" thickBot="1">
      <c r="B8" s="85" t="s">
        <v>23</v>
      </c>
      <c r="C8" s="87" t="s">
        <v>24</v>
      </c>
      <c r="D8" s="95"/>
      <c r="E8" s="96"/>
      <c r="F8" s="95"/>
      <c r="G8" s="96"/>
      <c r="H8" s="84"/>
      <c r="I8" s="105"/>
      <c r="J8" s="105"/>
      <c r="K8" s="95"/>
      <c r="L8" s="96"/>
      <c r="M8" s="95"/>
      <c r="N8" s="96"/>
      <c r="O8" s="84"/>
    </row>
    <row r="9" spans="2:15" ht="14.25" customHeight="1">
      <c r="B9" s="85"/>
      <c r="C9" s="87"/>
      <c r="D9" s="6" t="s">
        <v>25</v>
      </c>
      <c r="E9" s="7" t="s">
        <v>2</v>
      </c>
      <c r="F9" s="6" t="s">
        <v>25</v>
      </c>
      <c r="G9" s="7" t="s">
        <v>2</v>
      </c>
      <c r="H9" s="89" t="s">
        <v>26</v>
      </c>
      <c r="I9" s="8" t="s">
        <v>25</v>
      </c>
      <c r="J9" s="91" t="s">
        <v>79</v>
      </c>
      <c r="K9" s="6" t="s">
        <v>25</v>
      </c>
      <c r="L9" s="7" t="s">
        <v>2</v>
      </c>
      <c r="M9" s="6" t="s">
        <v>25</v>
      </c>
      <c r="N9" s="7" t="s">
        <v>2</v>
      </c>
      <c r="O9" s="89" t="s">
        <v>26</v>
      </c>
    </row>
    <row r="10" spans="2:15" ht="14.45" customHeight="1" thickBot="1">
      <c r="B10" s="86"/>
      <c r="C10" s="88"/>
      <c r="D10" s="9" t="s">
        <v>27</v>
      </c>
      <c r="E10" s="10" t="s">
        <v>28</v>
      </c>
      <c r="F10" s="9" t="s">
        <v>27</v>
      </c>
      <c r="G10" s="10" t="s">
        <v>28</v>
      </c>
      <c r="H10" s="90"/>
      <c r="I10" s="11" t="s">
        <v>27</v>
      </c>
      <c r="J10" s="92"/>
      <c r="K10" s="9" t="s">
        <v>27</v>
      </c>
      <c r="L10" s="10" t="s">
        <v>28</v>
      </c>
      <c r="M10" s="9" t="s">
        <v>27</v>
      </c>
      <c r="N10" s="10" t="s">
        <v>28</v>
      </c>
      <c r="O10" s="90"/>
    </row>
    <row r="11" spans="2:15" ht="14.45" customHeight="1" thickBot="1">
      <c r="B11" s="12">
        <v>1</v>
      </c>
      <c r="C11" s="13" t="s">
        <v>10</v>
      </c>
      <c r="D11" s="14">
        <v>328</v>
      </c>
      <c r="E11" s="15">
        <v>0.16498993963782696</v>
      </c>
      <c r="F11" s="14">
        <v>525</v>
      </c>
      <c r="G11" s="15">
        <v>0.17006802721088435</v>
      </c>
      <c r="H11" s="16">
        <v>-0.37523809523809526</v>
      </c>
      <c r="I11" s="14">
        <v>710</v>
      </c>
      <c r="J11" s="16">
        <v>-0.53802816901408446</v>
      </c>
      <c r="K11" s="14">
        <v>3955</v>
      </c>
      <c r="L11" s="15">
        <v>0.22563897763578275</v>
      </c>
      <c r="M11" s="14">
        <v>3174</v>
      </c>
      <c r="N11" s="15">
        <v>0.1555806087936866</v>
      </c>
      <c r="O11" s="16">
        <v>0.24606175173282918</v>
      </c>
    </row>
    <row r="12" spans="2:15" ht="14.45" customHeight="1" thickBot="1">
      <c r="B12" s="59">
        <v>2</v>
      </c>
      <c r="C12" s="18" t="s">
        <v>8</v>
      </c>
      <c r="D12" s="19">
        <v>475</v>
      </c>
      <c r="E12" s="20">
        <v>0.23893360160965796</v>
      </c>
      <c r="F12" s="19">
        <v>547</v>
      </c>
      <c r="G12" s="20">
        <v>0.17719468739876904</v>
      </c>
      <c r="H12" s="21">
        <v>-0.13162705667276053</v>
      </c>
      <c r="I12" s="19">
        <v>476</v>
      </c>
      <c r="J12" s="21">
        <v>-2.1008403361344463E-3</v>
      </c>
      <c r="K12" s="19">
        <v>3160</v>
      </c>
      <c r="L12" s="20">
        <v>0.18028297581013236</v>
      </c>
      <c r="M12" s="19">
        <v>3967</v>
      </c>
      <c r="N12" s="20">
        <v>0.19445125238958874</v>
      </c>
      <c r="O12" s="21">
        <v>-0.20342828333753471</v>
      </c>
    </row>
    <row r="13" spans="2:15" ht="14.45" customHeight="1" thickBot="1">
      <c r="B13" s="12">
        <v>3</v>
      </c>
      <c r="C13" s="13" t="s">
        <v>9</v>
      </c>
      <c r="D13" s="14">
        <v>293</v>
      </c>
      <c r="E13" s="15">
        <v>0.14738430583501005</v>
      </c>
      <c r="F13" s="14">
        <v>437</v>
      </c>
      <c r="G13" s="15">
        <v>0.14156138645934566</v>
      </c>
      <c r="H13" s="16">
        <v>-0.32951945080091538</v>
      </c>
      <c r="I13" s="14">
        <v>420</v>
      </c>
      <c r="J13" s="16">
        <v>-0.30238095238095242</v>
      </c>
      <c r="K13" s="14">
        <v>2693</v>
      </c>
      <c r="L13" s="15">
        <v>0.15363989046097673</v>
      </c>
      <c r="M13" s="14">
        <v>3656</v>
      </c>
      <c r="N13" s="15">
        <v>0.17920690162246949</v>
      </c>
      <c r="O13" s="16">
        <v>-0.26340262582056895</v>
      </c>
    </row>
    <row r="14" spans="2:15" ht="14.45" customHeight="1" thickBot="1">
      <c r="B14" s="59">
        <v>4</v>
      </c>
      <c r="C14" s="18" t="s">
        <v>4</v>
      </c>
      <c r="D14" s="19">
        <v>356</v>
      </c>
      <c r="E14" s="20">
        <v>0.17907444668008049</v>
      </c>
      <c r="F14" s="19">
        <v>527</v>
      </c>
      <c r="G14" s="20">
        <v>0.17071590540978296</v>
      </c>
      <c r="H14" s="21">
        <v>-0.32447817836812143</v>
      </c>
      <c r="I14" s="19">
        <v>426</v>
      </c>
      <c r="J14" s="21">
        <v>-0.16431924882629112</v>
      </c>
      <c r="K14" s="19">
        <v>2574</v>
      </c>
      <c r="L14" s="20">
        <v>0.14685075308078502</v>
      </c>
      <c r="M14" s="19">
        <v>2341</v>
      </c>
      <c r="N14" s="20">
        <v>0.11474927699622567</v>
      </c>
      <c r="O14" s="21">
        <v>9.9530115335326741E-2</v>
      </c>
    </row>
    <row r="15" spans="2:15" ht="14.45" customHeight="1" thickBot="1">
      <c r="B15" s="12">
        <v>5</v>
      </c>
      <c r="C15" s="13" t="s">
        <v>3</v>
      </c>
      <c r="D15" s="14">
        <v>184</v>
      </c>
      <c r="E15" s="15">
        <v>9.2555331991951706E-2</v>
      </c>
      <c r="F15" s="14">
        <v>552</v>
      </c>
      <c r="G15" s="15">
        <v>0.17881438289601556</v>
      </c>
      <c r="H15" s="16">
        <v>-0.66666666666666674</v>
      </c>
      <c r="I15" s="14">
        <v>660</v>
      </c>
      <c r="J15" s="16">
        <v>-0.72121212121212119</v>
      </c>
      <c r="K15" s="14">
        <v>2195</v>
      </c>
      <c r="L15" s="15">
        <v>0.12522820629849385</v>
      </c>
      <c r="M15" s="14">
        <v>3561</v>
      </c>
      <c r="N15" s="15">
        <v>0.17455026714376745</v>
      </c>
      <c r="O15" s="16">
        <v>-0.38360011232799773</v>
      </c>
    </row>
    <row r="16" spans="2:15" ht="14.45" customHeight="1" thickBot="1">
      <c r="B16" s="59">
        <v>6</v>
      </c>
      <c r="C16" s="18" t="s">
        <v>12</v>
      </c>
      <c r="D16" s="19">
        <v>197</v>
      </c>
      <c r="E16" s="20">
        <v>9.9094567404426556E-2</v>
      </c>
      <c r="F16" s="19">
        <v>258</v>
      </c>
      <c r="G16" s="20">
        <v>8.3576287657920315E-2</v>
      </c>
      <c r="H16" s="21">
        <v>-0.23643410852713176</v>
      </c>
      <c r="I16" s="19">
        <v>359</v>
      </c>
      <c r="J16" s="21">
        <v>-0.45125348189415038</v>
      </c>
      <c r="K16" s="19">
        <v>1795</v>
      </c>
      <c r="L16" s="20">
        <v>0.10240757644911</v>
      </c>
      <c r="M16" s="19">
        <v>1770</v>
      </c>
      <c r="N16" s="20">
        <v>8.6760452918974565E-2</v>
      </c>
      <c r="O16" s="21">
        <v>1.4124293785310771E-2</v>
      </c>
    </row>
    <row r="17" spans="2:15" ht="14.45" customHeight="1" thickBot="1">
      <c r="B17" s="12">
        <v>7</v>
      </c>
      <c r="C17" s="13" t="s">
        <v>11</v>
      </c>
      <c r="D17" s="14">
        <v>93</v>
      </c>
      <c r="E17" s="15">
        <v>4.6780684104627768E-2</v>
      </c>
      <c r="F17" s="14">
        <v>176</v>
      </c>
      <c r="G17" s="15">
        <v>5.7013281503077419E-2</v>
      </c>
      <c r="H17" s="16">
        <v>-0.47159090909090906</v>
      </c>
      <c r="I17" s="14">
        <v>101</v>
      </c>
      <c r="J17" s="16">
        <v>-7.9207920792079167E-2</v>
      </c>
      <c r="K17" s="14">
        <v>712</v>
      </c>
      <c r="L17" s="15">
        <v>4.0620721131903244E-2</v>
      </c>
      <c r="M17" s="14">
        <v>1251</v>
      </c>
      <c r="N17" s="15">
        <v>6.1320523503749814E-2</v>
      </c>
      <c r="O17" s="16">
        <v>-0.4308553157474021</v>
      </c>
    </row>
    <row r="18" spans="2:15" ht="15" thickBot="1">
      <c r="B18" s="81" t="s">
        <v>53</v>
      </c>
      <c r="C18" s="82"/>
      <c r="D18" s="23">
        <f>SUM(D11:D17)</f>
        <v>1926</v>
      </c>
      <c r="E18" s="24">
        <f>D18/D20</f>
        <v>0.96881287726358145</v>
      </c>
      <c r="F18" s="23">
        <f>SUM(F11:F17)</f>
        <v>3022</v>
      </c>
      <c r="G18" s="24">
        <f>F18/F20</f>
        <v>0.9789439585357953</v>
      </c>
      <c r="H18" s="25">
        <f>D18/F18-1</f>
        <v>-0.3626737260092654</v>
      </c>
      <c r="I18" s="23">
        <f>SUM(I11:I17)</f>
        <v>3152</v>
      </c>
      <c r="J18" s="24">
        <f>D18/I18-1</f>
        <v>-0.38895939086294418</v>
      </c>
      <c r="K18" s="23">
        <f>SUM(K11:K17)</f>
        <v>17084</v>
      </c>
      <c r="L18" s="24">
        <f>K18/K20</f>
        <v>0.97466910086718395</v>
      </c>
      <c r="M18" s="23">
        <f>SUM(M11:M17)</f>
        <v>19720</v>
      </c>
      <c r="N18" s="24">
        <f>M18/M20</f>
        <v>0.96661928336846237</v>
      </c>
      <c r="O18" s="25">
        <f>K18/M18-1</f>
        <v>-0.13367139959432051</v>
      </c>
    </row>
    <row r="19" spans="2:15" ht="15" thickBot="1">
      <c r="B19" s="81" t="s">
        <v>29</v>
      </c>
      <c r="C19" s="82"/>
      <c r="D19" s="38">
        <f>D20-D18</f>
        <v>62</v>
      </c>
      <c r="E19" s="24">
        <f>D19/D20</f>
        <v>3.1187122736418511E-2</v>
      </c>
      <c r="F19" s="38">
        <f>F20-F18</f>
        <v>65</v>
      </c>
      <c r="G19" s="24">
        <f>F19/F20</f>
        <v>2.1056041464204728E-2</v>
      </c>
      <c r="H19" s="25">
        <f>D19/F19-1</f>
        <v>-4.6153846153846101E-2</v>
      </c>
      <c r="I19" s="38">
        <f>I20-I18</f>
        <v>69</v>
      </c>
      <c r="J19" s="25">
        <f>D19/I19-1</f>
        <v>-0.10144927536231885</v>
      </c>
      <c r="K19" s="38">
        <f>K20-K18</f>
        <v>444</v>
      </c>
      <c r="L19" s="24">
        <f>K19/K20</f>
        <v>2.5330899132816064E-2</v>
      </c>
      <c r="M19" s="38">
        <f>M20-M18</f>
        <v>681</v>
      </c>
      <c r="N19" s="24">
        <f>M19/M20</f>
        <v>3.3380716631537667E-2</v>
      </c>
      <c r="O19" s="25">
        <f>K19/M19-1</f>
        <v>-0.34801762114537449</v>
      </c>
    </row>
    <row r="20" spans="2:15" ht="15" thickBot="1">
      <c r="B20" s="79" t="s">
        <v>30</v>
      </c>
      <c r="C20" s="80"/>
      <c r="D20" s="26">
        <v>1988</v>
      </c>
      <c r="E20" s="27">
        <v>1</v>
      </c>
      <c r="F20" s="26">
        <v>3087</v>
      </c>
      <c r="G20" s="27">
        <v>1</v>
      </c>
      <c r="H20" s="28">
        <v>-0.35600907029478457</v>
      </c>
      <c r="I20" s="26">
        <v>3221</v>
      </c>
      <c r="J20" s="28">
        <v>-0.38280037255510713</v>
      </c>
      <c r="K20" s="26">
        <v>17528</v>
      </c>
      <c r="L20" s="27">
        <v>1</v>
      </c>
      <c r="M20" s="26">
        <v>20401</v>
      </c>
      <c r="N20" s="27">
        <v>1</v>
      </c>
      <c r="O20" s="28">
        <v>-0.14082643007695705</v>
      </c>
    </row>
    <row r="21" spans="2:15">
      <c r="B21" s="57" t="s">
        <v>116</v>
      </c>
    </row>
    <row r="22" spans="2:15">
      <c r="B22" s="30" t="s">
        <v>58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4" type="noConversion"/>
  <conditionalFormatting sqref="D11:O17">
    <cfRule type="cellIs" dxfId="54" priority="3" operator="equal">
      <formula>0</formula>
    </cfRule>
  </conditionalFormatting>
  <conditionalFormatting sqref="H11:H19 O11:O19">
    <cfRule type="cellIs" dxfId="53" priority="1" operator="lessThan">
      <formula>0</formula>
    </cfRule>
  </conditionalFormatting>
  <conditionalFormatting sqref="J11:J17">
    <cfRule type="cellIs" dxfId="52" priority="7" operator="lessThan">
      <formula>0</formula>
    </cfRule>
  </conditionalFormatting>
  <conditionalFormatting sqref="J19">
    <cfRule type="cellIs" dxfId="51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9"/>
  <sheetViews>
    <sheetView showGridLines="0" zoomScale="90" zoomScaleNormal="90" workbookViewId="0"/>
  </sheetViews>
  <sheetFormatPr defaultColWidth="9.140625" defaultRowHeight="14.25"/>
  <cols>
    <col min="1" max="1" width="1.28515625" style="42" customWidth="1"/>
    <col min="2" max="2" width="15.42578125" style="42" bestFit="1" customWidth="1"/>
    <col min="3" max="3" width="17.85546875" style="42" customWidth="1"/>
    <col min="4" max="9" width="9" style="42" customWidth="1"/>
    <col min="10" max="10" width="9.7109375" style="42" customWidth="1"/>
    <col min="11" max="14" width="9" style="42" customWidth="1"/>
    <col min="15" max="15" width="11.5703125" style="42" customWidth="1"/>
    <col min="16" max="16384" width="9.140625" style="42"/>
  </cols>
  <sheetData>
    <row r="1" spans="2:15">
      <c r="B1" s="42" t="s">
        <v>7</v>
      </c>
      <c r="E1" s="43"/>
      <c r="O1" s="44">
        <v>45509</v>
      </c>
    </row>
    <row r="2" spans="2:15" ht="14.45" customHeight="1">
      <c r="B2" s="107" t="s">
        <v>19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60"/>
    </row>
    <row r="3" spans="2:15" ht="14.45" customHeight="1" thickBot="1">
      <c r="B3" s="108" t="s">
        <v>20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61" t="s">
        <v>33</v>
      </c>
    </row>
    <row r="4" spans="2:15" ht="14.45" customHeight="1">
      <c r="B4" s="97" t="s">
        <v>21</v>
      </c>
      <c r="C4" s="99" t="s">
        <v>1</v>
      </c>
      <c r="D4" s="101" t="s">
        <v>85</v>
      </c>
      <c r="E4" s="102"/>
      <c r="F4" s="102"/>
      <c r="G4" s="102"/>
      <c r="H4" s="103"/>
      <c r="I4" s="106" t="s">
        <v>78</v>
      </c>
      <c r="J4" s="103"/>
      <c r="K4" s="106" t="s">
        <v>86</v>
      </c>
      <c r="L4" s="102"/>
      <c r="M4" s="102"/>
      <c r="N4" s="102"/>
      <c r="O4" s="112"/>
    </row>
    <row r="5" spans="2:15" ht="14.45" customHeight="1" thickBot="1">
      <c r="B5" s="98"/>
      <c r="C5" s="100"/>
      <c r="D5" s="113" t="s">
        <v>87</v>
      </c>
      <c r="E5" s="110"/>
      <c r="F5" s="110"/>
      <c r="G5" s="110"/>
      <c r="H5" s="114"/>
      <c r="I5" s="109" t="s">
        <v>77</v>
      </c>
      <c r="J5" s="114"/>
      <c r="K5" s="109" t="s">
        <v>88</v>
      </c>
      <c r="L5" s="110"/>
      <c r="M5" s="110"/>
      <c r="N5" s="110"/>
      <c r="O5" s="111"/>
    </row>
    <row r="6" spans="2:15" ht="14.45" customHeight="1">
      <c r="B6" s="98"/>
      <c r="C6" s="100"/>
      <c r="D6" s="93">
        <v>2024</v>
      </c>
      <c r="E6" s="94"/>
      <c r="F6" s="93">
        <v>2023</v>
      </c>
      <c r="G6" s="94"/>
      <c r="H6" s="83" t="s">
        <v>22</v>
      </c>
      <c r="I6" s="104">
        <v>2024</v>
      </c>
      <c r="J6" s="104" t="s">
        <v>82</v>
      </c>
      <c r="K6" s="93">
        <v>2024</v>
      </c>
      <c r="L6" s="94"/>
      <c r="M6" s="93">
        <v>2023</v>
      </c>
      <c r="N6" s="94"/>
      <c r="O6" s="83" t="s">
        <v>22</v>
      </c>
    </row>
    <row r="7" spans="2:15" ht="14.45" customHeight="1" thickBot="1">
      <c r="B7" s="85" t="s">
        <v>21</v>
      </c>
      <c r="C7" s="87" t="s">
        <v>24</v>
      </c>
      <c r="D7" s="95"/>
      <c r="E7" s="96"/>
      <c r="F7" s="95"/>
      <c r="G7" s="96"/>
      <c r="H7" s="84"/>
      <c r="I7" s="105"/>
      <c r="J7" s="105"/>
      <c r="K7" s="95"/>
      <c r="L7" s="96"/>
      <c r="M7" s="95"/>
      <c r="N7" s="96"/>
      <c r="O7" s="84"/>
    </row>
    <row r="8" spans="2:15" ht="14.45" customHeight="1">
      <c r="B8" s="85"/>
      <c r="C8" s="87"/>
      <c r="D8" s="6" t="s">
        <v>25</v>
      </c>
      <c r="E8" s="7" t="s">
        <v>2</v>
      </c>
      <c r="F8" s="6" t="s">
        <v>25</v>
      </c>
      <c r="G8" s="7" t="s">
        <v>2</v>
      </c>
      <c r="H8" s="89" t="s">
        <v>26</v>
      </c>
      <c r="I8" s="8" t="s">
        <v>25</v>
      </c>
      <c r="J8" s="91" t="s">
        <v>79</v>
      </c>
      <c r="K8" s="6" t="s">
        <v>25</v>
      </c>
      <c r="L8" s="7" t="s">
        <v>2</v>
      </c>
      <c r="M8" s="6" t="s">
        <v>25</v>
      </c>
      <c r="N8" s="7" t="s">
        <v>2</v>
      </c>
      <c r="O8" s="89" t="s">
        <v>26</v>
      </c>
    </row>
    <row r="9" spans="2:15" ht="14.45" customHeight="1" thickBot="1">
      <c r="B9" s="86"/>
      <c r="C9" s="88"/>
      <c r="D9" s="9" t="s">
        <v>27</v>
      </c>
      <c r="E9" s="10" t="s">
        <v>28</v>
      </c>
      <c r="F9" s="9" t="s">
        <v>27</v>
      </c>
      <c r="G9" s="10" t="s">
        <v>28</v>
      </c>
      <c r="H9" s="90"/>
      <c r="I9" s="11" t="s">
        <v>27</v>
      </c>
      <c r="J9" s="92"/>
      <c r="K9" s="9" t="s">
        <v>27</v>
      </c>
      <c r="L9" s="10" t="s">
        <v>28</v>
      </c>
      <c r="M9" s="9" t="s">
        <v>27</v>
      </c>
      <c r="N9" s="10" t="s">
        <v>28</v>
      </c>
      <c r="O9" s="90"/>
    </row>
    <row r="10" spans="2:15" ht="14.45" customHeight="1" thickBot="1">
      <c r="B10" s="62"/>
      <c r="C10" s="13" t="s">
        <v>12</v>
      </c>
      <c r="D10" s="14">
        <v>92</v>
      </c>
      <c r="E10" s="15">
        <v>0.36363636363636365</v>
      </c>
      <c r="F10" s="14">
        <v>115</v>
      </c>
      <c r="G10" s="15">
        <v>0.56930693069306926</v>
      </c>
      <c r="H10" s="16">
        <v>-0.19999999999999996</v>
      </c>
      <c r="I10" s="14">
        <v>282</v>
      </c>
      <c r="J10" s="16">
        <v>-0.67375886524822692</v>
      </c>
      <c r="K10" s="14">
        <v>1223</v>
      </c>
      <c r="L10" s="15">
        <v>0.60127826941986229</v>
      </c>
      <c r="M10" s="14">
        <v>1017</v>
      </c>
      <c r="N10" s="15">
        <v>0.53107049608355095</v>
      </c>
      <c r="O10" s="16">
        <v>0.20255653883972458</v>
      </c>
    </row>
    <row r="11" spans="2:15" ht="14.45" customHeight="1" thickBot="1">
      <c r="B11" s="63"/>
      <c r="C11" s="18" t="s">
        <v>9</v>
      </c>
      <c r="D11" s="19">
        <v>52</v>
      </c>
      <c r="E11" s="20">
        <v>0.20553359683794467</v>
      </c>
      <c r="F11" s="19">
        <v>28</v>
      </c>
      <c r="G11" s="20">
        <v>0.13861386138613863</v>
      </c>
      <c r="H11" s="21">
        <v>0.85714285714285721</v>
      </c>
      <c r="I11" s="19">
        <v>58</v>
      </c>
      <c r="J11" s="21">
        <v>-0.10344827586206895</v>
      </c>
      <c r="K11" s="19">
        <v>278</v>
      </c>
      <c r="L11" s="20">
        <v>0.13667649950835792</v>
      </c>
      <c r="M11" s="19">
        <v>251</v>
      </c>
      <c r="N11" s="20">
        <v>0.13107049608355092</v>
      </c>
      <c r="O11" s="21">
        <v>0.10756972111553775</v>
      </c>
    </row>
    <row r="12" spans="2:15" ht="14.45" customHeight="1" thickBot="1">
      <c r="B12" s="63"/>
      <c r="C12" s="13" t="s">
        <v>4</v>
      </c>
      <c r="D12" s="14">
        <v>63</v>
      </c>
      <c r="E12" s="15">
        <v>0.24901185770750989</v>
      </c>
      <c r="F12" s="14">
        <v>24</v>
      </c>
      <c r="G12" s="15">
        <v>0.11881188118811881</v>
      </c>
      <c r="H12" s="16">
        <v>1.625</v>
      </c>
      <c r="I12" s="14">
        <v>45</v>
      </c>
      <c r="J12" s="16">
        <v>0.39999999999999991</v>
      </c>
      <c r="K12" s="14">
        <v>177</v>
      </c>
      <c r="L12" s="15">
        <v>8.7020648967551628E-2</v>
      </c>
      <c r="M12" s="14">
        <v>188</v>
      </c>
      <c r="N12" s="15">
        <v>9.8172323759791125E-2</v>
      </c>
      <c r="O12" s="16">
        <v>-5.8510638297872286E-2</v>
      </c>
    </row>
    <row r="13" spans="2:15" ht="14.45" customHeight="1" thickBot="1">
      <c r="B13" s="63"/>
      <c r="C13" s="64" t="s">
        <v>38</v>
      </c>
      <c r="D13" s="19">
        <v>18</v>
      </c>
      <c r="E13" s="20">
        <v>7.1146245059288543E-2</v>
      </c>
      <c r="F13" s="19">
        <v>10</v>
      </c>
      <c r="G13" s="20">
        <v>4.9504950495049507E-2</v>
      </c>
      <c r="H13" s="21">
        <v>0.8</v>
      </c>
      <c r="I13" s="19">
        <v>24</v>
      </c>
      <c r="J13" s="21">
        <v>-0.25</v>
      </c>
      <c r="K13" s="19">
        <v>125</v>
      </c>
      <c r="L13" s="20">
        <v>6.1455260570304815E-2</v>
      </c>
      <c r="M13" s="19">
        <v>199</v>
      </c>
      <c r="N13" s="20">
        <v>0.10391644908616188</v>
      </c>
      <c r="O13" s="21">
        <v>-0.37185929648241201</v>
      </c>
    </row>
    <row r="14" spans="2:15" ht="14.45" customHeight="1" thickBot="1">
      <c r="B14" s="63"/>
      <c r="C14" s="65" t="s">
        <v>11</v>
      </c>
      <c r="D14" s="14">
        <v>2</v>
      </c>
      <c r="E14" s="15">
        <v>7.9051383399209481E-3</v>
      </c>
      <c r="F14" s="14">
        <v>8</v>
      </c>
      <c r="G14" s="15">
        <v>3.9603960396039604E-2</v>
      </c>
      <c r="H14" s="16">
        <v>-0.75</v>
      </c>
      <c r="I14" s="14">
        <v>8</v>
      </c>
      <c r="J14" s="16">
        <v>-0.75</v>
      </c>
      <c r="K14" s="14">
        <v>46</v>
      </c>
      <c r="L14" s="15">
        <v>2.2615535889872172E-2</v>
      </c>
      <c r="M14" s="14">
        <v>45</v>
      </c>
      <c r="N14" s="15">
        <v>2.3498694516971279E-2</v>
      </c>
      <c r="O14" s="16">
        <v>2.2222222222222143E-2</v>
      </c>
    </row>
    <row r="15" spans="2:15" ht="14.45" customHeight="1" thickBot="1">
      <c r="B15" s="63"/>
      <c r="C15" s="66" t="s">
        <v>3</v>
      </c>
      <c r="D15" s="19">
        <v>4</v>
      </c>
      <c r="E15" s="20">
        <v>1.5810276679841896E-2</v>
      </c>
      <c r="F15" s="19">
        <v>5</v>
      </c>
      <c r="G15" s="20">
        <v>2.4752475247524754E-2</v>
      </c>
      <c r="H15" s="21">
        <v>-0.19999999999999996</v>
      </c>
      <c r="I15" s="19">
        <v>5</v>
      </c>
      <c r="J15" s="21">
        <v>-0.19999999999999996</v>
      </c>
      <c r="K15" s="19">
        <v>41</v>
      </c>
      <c r="L15" s="20">
        <v>2.0157325467059981E-2</v>
      </c>
      <c r="M15" s="19">
        <v>71</v>
      </c>
      <c r="N15" s="20">
        <v>3.7075718015665796E-2</v>
      </c>
      <c r="O15" s="21">
        <v>-0.42253521126760563</v>
      </c>
    </row>
    <row r="16" spans="2:15" ht="14.45" customHeight="1" thickBot="1">
      <c r="B16" s="63"/>
      <c r="C16" s="13" t="s">
        <v>68</v>
      </c>
      <c r="D16" s="14">
        <v>4</v>
      </c>
      <c r="E16" s="15">
        <v>1.5810276679841896E-2</v>
      </c>
      <c r="F16" s="14">
        <v>0</v>
      </c>
      <c r="G16" s="15">
        <v>0</v>
      </c>
      <c r="H16" s="16"/>
      <c r="I16" s="14">
        <v>8</v>
      </c>
      <c r="J16" s="16">
        <v>-0.5</v>
      </c>
      <c r="K16" s="14">
        <v>26</v>
      </c>
      <c r="L16" s="15">
        <v>1.2782694198623401E-2</v>
      </c>
      <c r="M16" s="14">
        <v>17</v>
      </c>
      <c r="N16" s="15">
        <v>8.8772845953002614E-3</v>
      </c>
      <c r="O16" s="16">
        <v>0.52941176470588225</v>
      </c>
    </row>
    <row r="17" spans="2:15" ht="14.45" customHeight="1" thickBot="1">
      <c r="B17" s="67"/>
      <c r="C17" s="66" t="s">
        <v>29</v>
      </c>
      <c r="D17" s="19">
        <v>18</v>
      </c>
      <c r="E17" s="20">
        <v>7.1146245059288543E-2</v>
      </c>
      <c r="F17" s="19">
        <v>12</v>
      </c>
      <c r="G17" s="20">
        <v>5.9405940594059403E-2</v>
      </c>
      <c r="H17" s="21">
        <v>0.5</v>
      </c>
      <c r="I17" s="19">
        <v>30</v>
      </c>
      <c r="J17" s="21">
        <v>6.637168141592921E-2</v>
      </c>
      <c r="K17" s="19">
        <v>118</v>
      </c>
      <c r="L17" s="20">
        <v>5.801376597836775E-2</v>
      </c>
      <c r="M17" s="19">
        <v>127</v>
      </c>
      <c r="N17" s="20">
        <v>6.6318537859007834E-2</v>
      </c>
      <c r="O17" s="21">
        <v>-7.086614173228345E-2</v>
      </c>
    </row>
    <row r="18" spans="2:15" ht="14.45" customHeight="1" thickBot="1">
      <c r="B18" s="22" t="s">
        <v>5</v>
      </c>
      <c r="C18" s="22" t="s">
        <v>30</v>
      </c>
      <c r="D18" s="23">
        <v>253</v>
      </c>
      <c r="E18" s="24">
        <v>0.99999999999999989</v>
      </c>
      <c r="F18" s="23">
        <v>202</v>
      </c>
      <c r="G18" s="24">
        <v>1</v>
      </c>
      <c r="H18" s="25">
        <v>0.25247524752475248</v>
      </c>
      <c r="I18" s="23">
        <v>452</v>
      </c>
      <c r="J18" s="24">
        <v>-0.44026548672566368</v>
      </c>
      <c r="K18" s="23">
        <v>2034</v>
      </c>
      <c r="L18" s="24">
        <v>0.99999999999999967</v>
      </c>
      <c r="M18" s="23">
        <v>1915</v>
      </c>
      <c r="N18" s="24">
        <v>1</v>
      </c>
      <c r="O18" s="25">
        <v>6.2140992167101894E-2</v>
      </c>
    </row>
    <row r="19" spans="2:15" ht="14.45" customHeight="1" thickBot="1">
      <c r="B19" s="62"/>
      <c r="C19" s="13" t="s">
        <v>10</v>
      </c>
      <c r="D19" s="14">
        <v>328</v>
      </c>
      <c r="E19" s="15">
        <v>0.18937644341801385</v>
      </c>
      <c r="F19" s="14">
        <v>525</v>
      </c>
      <c r="G19" s="15">
        <v>0.18203883495145631</v>
      </c>
      <c r="H19" s="16">
        <v>-0.37523809523809526</v>
      </c>
      <c r="I19" s="14">
        <v>710</v>
      </c>
      <c r="J19" s="16">
        <v>-0.53802816901408446</v>
      </c>
      <c r="K19" s="14">
        <v>3955</v>
      </c>
      <c r="L19" s="15">
        <v>0.25557350565428111</v>
      </c>
      <c r="M19" s="14">
        <v>3174</v>
      </c>
      <c r="N19" s="15">
        <v>0.17186484730344379</v>
      </c>
      <c r="O19" s="16">
        <v>0.24606175173282918</v>
      </c>
    </row>
    <row r="20" spans="2:15" ht="14.45" customHeight="1" thickBot="1">
      <c r="B20" s="63"/>
      <c r="C20" s="18" t="s">
        <v>8</v>
      </c>
      <c r="D20" s="19">
        <v>475</v>
      </c>
      <c r="E20" s="20">
        <v>0.27424942263279445</v>
      </c>
      <c r="F20" s="19">
        <v>542</v>
      </c>
      <c r="G20" s="20">
        <v>0.18793342579750347</v>
      </c>
      <c r="H20" s="21">
        <v>-0.12361623616236161</v>
      </c>
      <c r="I20" s="19">
        <v>475</v>
      </c>
      <c r="J20" s="21">
        <v>0</v>
      </c>
      <c r="K20" s="19">
        <v>3145</v>
      </c>
      <c r="L20" s="20">
        <v>0.20323101777059774</v>
      </c>
      <c r="M20" s="19">
        <v>3941</v>
      </c>
      <c r="N20" s="20">
        <v>0.21339614468269438</v>
      </c>
      <c r="O20" s="21">
        <v>-0.20197919309819845</v>
      </c>
    </row>
    <row r="21" spans="2:15" ht="14.45" customHeight="1" thickBot="1">
      <c r="B21" s="63"/>
      <c r="C21" s="13" t="s">
        <v>9</v>
      </c>
      <c r="D21" s="14">
        <v>239</v>
      </c>
      <c r="E21" s="15">
        <v>0.13799076212471131</v>
      </c>
      <c r="F21" s="14">
        <v>409</v>
      </c>
      <c r="G21" s="15">
        <v>0.14181692094313453</v>
      </c>
      <c r="H21" s="16">
        <v>-0.41564792176039123</v>
      </c>
      <c r="I21" s="14">
        <v>362</v>
      </c>
      <c r="J21" s="16">
        <v>-0.33977900552486184</v>
      </c>
      <c r="K21" s="14">
        <v>2413</v>
      </c>
      <c r="L21" s="15">
        <v>0.15592891760904684</v>
      </c>
      <c r="M21" s="14">
        <v>3403</v>
      </c>
      <c r="N21" s="15">
        <v>0.18426467403075592</v>
      </c>
      <c r="O21" s="16">
        <v>-0.29091977666764623</v>
      </c>
    </row>
    <row r="22" spans="2:15" ht="14.45" customHeight="1" thickBot="1">
      <c r="B22" s="63"/>
      <c r="C22" s="64" t="s">
        <v>4</v>
      </c>
      <c r="D22" s="19">
        <v>292</v>
      </c>
      <c r="E22" s="20">
        <v>0.16859122401847576</v>
      </c>
      <c r="F22" s="19">
        <v>503</v>
      </c>
      <c r="G22" s="20">
        <v>0.17441054091539529</v>
      </c>
      <c r="H22" s="21">
        <v>-0.41948310139165013</v>
      </c>
      <c r="I22" s="19">
        <v>379</v>
      </c>
      <c r="J22" s="21">
        <v>-0.22955145118733511</v>
      </c>
      <c r="K22" s="19">
        <v>2389</v>
      </c>
      <c r="L22" s="20">
        <v>0.15437802907915993</v>
      </c>
      <c r="M22" s="19">
        <v>2152</v>
      </c>
      <c r="N22" s="20">
        <v>0.11652588260775396</v>
      </c>
      <c r="O22" s="21">
        <v>0.11013011152416352</v>
      </c>
    </row>
    <row r="23" spans="2:15" ht="14.45" customHeight="1" thickBot="1">
      <c r="B23" s="63"/>
      <c r="C23" s="65" t="s">
        <v>3</v>
      </c>
      <c r="D23" s="14">
        <v>180</v>
      </c>
      <c r="E23" s="15">
        <v>0.10392609699769054</v>
      </c>
      <c r="F23" s="14">
        <v>547</v>
      </c>
      <c r="G23" s="15">
        <v>0.18966712898751734</v>
      </c>
      <c r="H23" s="16">
        <v>-0.67093235831809872</v>
      </c>
      <c r="I23" s="14">
        <v>655</v>
      </c>
      <c r="J23" s="16">
        <v>-0.72519083969465647</v>
      </c>
      <c r="K23" s="14">
        <v>2154</v>
      </c>
      <c r="L23" s="15">
        <v>0.13919224555735057</v>
      </c>
      <c r="M23" s="14">
        <v>3490</v>
      </c>
      <c r="N23" s="15">
        <v>0.18897552523283517</v>
      </c>
      <c r="O23" s="16">
        <v>-0.38280802292263605</v>
      </c>
    </row>
    <row r="24" spans="2:15" ht="14.45" customHeight="1" thickBot="1">
      <c r="B24" s="63"/>
      <c r="C24" s="66" t="s">
        <v>11</v>
      </c>
      <c r="D24" s="19">
        <v>91</v>
      </c>
      <c r="E24" s="20">
        <v>5.2540415704387992E-2</v>
      </c>
      <c r="F24" s="19">
        <v>168</v>
      </c>
      <c r="G24" s="20">
        <v>5.8252427184466021E-2</v>
      </c>
      <c r="H24" s="21">
        <v>-0.45833333333333337</v>
      </c>
      <c r="I24" s="19">
        <v>93</v>
      </c>
      <c r="J24" s="21">
        <v>-2.1505376344086002E-2</v>
      </c>
      <c r="K24" s="19">
        <v>665</v>
      </c>
      <c r="L24" s="20">
        <v>4.2972536348949916E-2</v>
      </c>
      <c r="M24" s="19">
        <v>1206</v>
      </c>
      <c r="N24" s="20">
        <v>6.5302144249512667E-2</v>
      </c>
      <c r="O24" s="21">
        <v>-0.44859038142620233</v>
      </c>
    </row>
    <row r="25" spans="2:15" ht="14.45" customHeight="1" thickBot="1">
      <c r="B25" s="63"/>
      <c r="C25" s="13" t="s">
        <v>12</v>
      </c>
      <c r="D25" s="14">
        <v>105</v>
      </c>
      <c r="E25" s="15">
        <v>6.0623556581986142E-2</v>
      </c>
      <c r="F25" s="14">
        <v>142</v>
      </c>
      <c r="G25" s="15">
        <v>4.9237170596393896E-2</v>
      </c>
      <c r="H25" s="16">
        <v>-0.26056338028169013</v>
      </c>
      <c r="I25" s="14">
        <v>77</v>
      </c>
      <c r="J25" s="16">
        <v>0.36363636363636354</v>
      </c>
      <c r="K25" s="14">
        <v>566</v>
      </c>
      <c r="L25" s="15">
        <v>3.6575121163166399E-2</v>
      </c>
      <c r="M25" s="14">
        <v>746</v>
      </c>
      <c r="N25" s="15">
        <v>4.0394195364955601E-2</v>
      </c>
      <c r="O25" s="16">
        <v>-0.24128686327077753</v>
      </c>
    </row>
    <row r="26" spans="2:15" ht="14.45" customHeight="1" thickBot="1">
      <c r="B26" s="63"/>
      <c r="C26" s="66" t="s">
        <v>55</v>
      </c>
      <c r="D26" s="19">
        <v>18</v>
      </c>
      <c r="E26" s="20">
        <v>1.0392609699769052E-2</v>
      </c>
      <c r="F26" s="19">
        <v>45</v>
      </c>
      <c r="G26" s="20">
        <v>1.5603328710124827E-2</v>
      </c>
      <c r="H26" s="21">
        <v>-0.6</v>
      </c>
      <c r="I26" s="19">
        <v>16</v>
      </c>
      <c r="J26" s="21">
        <v>0.125</v>
      </c>
      <c r="K26" s="19">
        <v>165</v>
      </c>
      <c r="L26" s="20">
        <v>1.0662358642972537E-2</v>
      </c>
      <c r="M26" s="19">
        <v>320</v>
      </c>
      <c r="N26" s="20">
        <v>1.7327268789257094E-2</v>
      </c>
      <c r="O26" s="21">
        <v>-0.484375</v>
      </c>
    </row>
    <row r="27" spans="2:15" ht="14.45" customHeight="1" thickBot="1">
      <c r="B27" s="67"/>
      <c r="C27" s="13" t="s">
        <v>29</v>
      </c>
      <c r="D27" s="14">
        <v>4</v>
      </c>
      <c r="E27" s="15">
        <v>2.3094688221709007E-3</v>
      </c>
      <c r="F27" s="14">
        <v>3</v>
      </c>
      <c r="G27" s="15">
        <v>1.0402219140083217E-3</v>
      </c>
      <c r="H27" s="16">
        <v>0.33333333333333326</v>
      </c>
      <c r="I27" s="14">
        <v>0</v>
      </c>
      <c r="J27" s="16"/>
      <c r="K27" s="14">
        <v>23</v>
      </c>
      <c r="L27" s="15">
        <v>1.4862681744749594E-3</v>
      </c>
      <c r="M27" s="14">
        <v>36</v>
      </c>
      <c r="N27" s="15">
        <v>1.9493177387914231E-3</v>
      </c>
      <c r="O27" s="16">
        <v>-0.36111111111111116</v>
      </c>
    </row>
    <row r="28" spans="2:15" ht="14.45" customHeight="1" thickBot="1">
      <c r="B28" s="22" t="s">
        <v>6</v>
      </c>
      <c r="C28" s="22" t="s">
        <v>30</v>
      </c>
      <c r="D28" s="23">
        <v>1732</v>
      </c>
      <c r="E28" s="24">
        <v>1</v>
      </c>
      <c r="F28" s="23">
        <v>2884</v>
      </c>
      <c r="G28" s="24">
        <v>1</v>
      </c>
      <c r="H28" s="25">
        <v>-0.39944521497919561</v>
      </c>
      <c r="I28" s="23">
        <v>2767</v>
      </c>
      <c r="J28" s="24">
        <v>-0.37405131911817857</v>
      </c>
      <c r="K28" s="23">
        <v>15475</v>
      </c>
      <c r="L28" s="24">
        <v>1</v>
      </c>
      <c r="M28" s="23">
        <v>18468</v>
      </c>
      <c r="N28" s="24">
        <v>1</v>
      </c>
      <c r="O28" s="25">
        <v>-0.16206411089452022</v>
      </c>
    </row>
    <row r="29" spans="2:15" ht="14.45" customHeight="1" thickBot="1">
      <c r="B29" s="22" t="s">
        <v>44</v>
      </c>
      <c r="C29" s="22" t="s">
        <v>30</v>
      </c>
      <c r="D29" s="23">
        <v>3</v>
      </c>
      <c r="E29" s="24">
        <v>1</v>
      </c>
      <c r="F29" s="23">
        <v>1</v>
      </c>
      <c r="G29" s="24">
        <v>1</v>
      </c>
      <c r="H29" s="25">
        <v>2</v>
      </c>
      <c r="I29" s="23">
        <v>2</v>
      </c>
      <c r="J29" s="24">
        <v>0.5</v>
      </c>
      <c r="K29" s="23">
        <v>19</v>
      </c>
      <c r="L29" s="24">
        <v>1</v>
      </c>
      <c r="M29" s="23">
        <v>18</v>
      </c>
      <c r="N29" s="24">
        <v>1</v>
      </c>
      <c r="O29" s="25">
        <v>5.555555555555558E-2</v>
      </c>
    </row>
    <row r="30" spans="2:15" ht="14.45" customHeight="1" thickBot="1">
      <c r="B30" s="79"/>
      <c r="C30" s="80" t="s">
        <v>30</v>
      </c>
      <c r="D30" s="26">
        <v>1988</v>
      </c>
      <c r="E30" s="27">
        <v>1</v>
      </c>
      <c r="F30" s="26">
        <v>3087</v>
      </c>
      <c r="G30" s="27">
        <v>1</v>
      </c>
      <c r="H30" s="28">
        <v>-0.35600907029478457</v>
      </c>
      <c r="I30" s="26">
        <v>3221</v>
      </c>
      <c r="J30" s="28">
        <v>-0.38280037255510713</v>
      </c>
      <c r="K30" s="26">
        <v>17528</v>
      </c>
      <c r="L30" s="27">
        <v>1</v>
      </c>
      <c r="M30" s="26">
        <v>20401</v>
      </c>
      <c r="N30" s="27">
        <v>1</v>
      </c>
      <c r="O30" s="28">
        <v>-0.14082643007695705</v>
      </c>
    </row>
    <row r="31" spans="2:15" ht="14.45" customHeight="1">
      <c r="B31" s="57" t="s">
        <v>116</v>
      </c>
      <c r="C31" s="29"/>
      <c r="D31" s="1"/>
      <c r="E31" s="1"/>
      <c r="F31" s="1"/>
      <c r="G31" s="1"/>
    </row>
    <row r="32" spans="2:15">
      <c r="B32" s="30" t="s">
        <v>58</v>
      </c>
      <c r="C32" s="1"/>
      <c r="D32" s="1"/>
      <c r="E32" s="1"/>
      <c r="F32" s="1"/>
      <c r="G32" s="1"/>
    </row>
    <row r="34" spans="2:15">
      <c r="B34" s="107" t="s">
        <v>36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60"/>
    </row>
    <row r="35" spans="2:15" ht="15" thickBot="1">
      <c r="B35" s="108" t="s">
        <v>37</v>
      </c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61" t="s">
        <v>33</v>
      </c>
    </row>
    <row r="36" spans="2:15" ht="14.45" customHeight="1">
      <c r="B36" s="97" t="s">
        <v>21</v>
      </c>
      <c r="C36" s="99" t="s">
        <v>1</v>
      </c>
      <c r="D36" s="101" t="s">
        <v>85</v>
      </c>
      <c r="E36" s="102"/>
      <c r="F36" s="102"/>
      <c r="G36" s="102"/>
      <c r="H36" s="103"/>
      <c r="I36" s="106" t="s">
        <v>78</v>
      </c>
      <c r="J36" s="103"/>
      <c r="K36" s="106" t="s">
        <v>86</v>
      </c>
      <c r="L36" s="102"/>
      <c r="M36" s="102"/>
      <c r="N36" s="102"/>
      <c r="O36" s="112"/>
    </row>
    <row r="37" spans="2:15" ht="14.45" customHeight="1" thickBot="1">
      <c r="B37" s="98"/>
      <c r="C37" s="100"/>
      <c r="D37" s="113" t="s">
        <v>87</v>
      </c>
      <c r="E37" s="110"/>
      <c r="F37" s="110"/>
      <c r="G37" s="110"/>
      <c r="H37" s="114"/>
      <c r="I37" s="109" t="s">
        <v>77</v>
      </c>
      <c r="J37" s="114"/>
      <c r="K37" s="109" t="s">
        <v>88</v>
      </c>
      <c r="L37" s="110"/>
      <c r="M37" s="110"/>
      <c r="N37" s="110"/>
      <c r="O37" s="111"/>
    </row>
    <row r="38" spans="2:15" ht="14.45" customHeight="1">
      <c r="B38" s="98"/>
      <c r="C38" s="100"/>
      <c r="D38" s="93">
        <v>2024</v>
      </c>
      <c r="E38" s="94"/>
      <c r="F38" s="93">
        <v>2023</v>
      </c>
      <c r="G38" s="94"/>
      <c r="H38" s="83" t="s">
        <v>22</v>
      </c>
      <c r="I38" s="104">
        <v>2024</v>
      </c>
      <c r="J38" s="104" t="s">
        <v>82</v>
      </c>
      <c r="K38" s="93">
        <v>2024</v>
      </c>
      <c r="L38" s="94"/>
      <c r="M38" s="93">
        <v>2023</v>
      </c>
      <c r="N38" s="94"/>
      <c r="O38" s="83" t="s">
        <v>22</v>
      </c>
    </row>
    <row r="39" spans="2:15" ht="18.75" customHeight="1" thickBot="1">
      <c r="B39" s="85" t="s">
        <v>21</v>
      </c>
      <c r="C39" s="87" t="s">
        <v>24</v>
      </c>
      <c r="D39" s="95"/>
      <c r="E39" s="96"/>
      <c r="F39" s="95"/>
      <c r="G39" s="96"/>
      <c r="H39" s="84"/>
      <c r="I39" s="105"/>
      <c r="J39" s="105"/>
      <c r="K39" s="95"/>
      <c r="L39" s="96"/>
      <c r="M39" s="95"/>
      <c r="N39" s="96"/>
      <c r="O39" s="84"/>
    </row>
    <row r="40" spans="2:15" ht="14.45" customHeight="1">
      <c r="B40" s="85"/>
      <c r="C40" s="87"/>
      <c r="D40" s="6" t="s">
        <v>25</v>
      </c>
      <c r="E40" s="7" t="s">
        <v>2</v>
      </c>
      <c r="F40" s="6" t="s">
        <v>25</v>
      </c>
      <c r="G40" s="7" t="s">
        <v>2</v>
      </c>
      <c r="H40" s="89" t="s">
        <v>26</v>
      </c>
      <c r="I40" s="8" t="s">
        <v>25</v>
      </c>
      <c r="J40" s="91" t="s">
        <v>79</v>
      </c>
      <c r="K40" s="6" t="s">
        <v>25</v>
      </c>
      <c r="L40" s="7" t="s">
        <v>2</v>
      </c>
      <c r="M40" s="6" t="s">
        <v>25</v>
      </c>
      <c r="N40" s="7" t="s">
        <v>2</v>
      </c>
      <c r="O40" s="89" t="s">
        <v>26</v>
      </c>
    </row>
    <row r="41" spans="2:15" ht="25.15" customHeight="1" thickBot="1">
      <c r="B41" s="86"/>
      <c r="C41" s="88"/>
      <c r="D41" s="9" t="s">
        <v>27</v>
      </c>
      <c r="E41" s="10" t="s">
        <v>28</v>
      </c>
      <c r="F41" s="9" t="s">
        <v>27</v>
      </c>
      <c r="G41" s="10" t="s">
        <v>28</v>
      </c>
      <c r="H41" s="90"/>
      <c r="I41" s="11" t="s">
        <v>27</v>
      </c>
      <c r="J41" s="92"/>
      <c r="K41" s="9" t="s">
        <v>27</v>
      </c>
      <c r="L41" s="10" t="s">
        <v>28</v>
      </c>
      <c r="M41" s="9" t="s">
        <v>27</v>
      </c>
      <c r="N41" s="10" t="s">
        <v>28</v>
      </c>
      <c r="O41" s="90"/>
    </row>
    <row r="42" spans="2:15" ht="15" thickBot="1">
      <c r="B42" s="62"/>
      <c r="C42" s="13" t="s">
        <v>4</v>
      </c>
      <c r="D42" s="14">
        <v>0</v>
      </c>
      <c r="E42" s="15">
        <v>0</v>
      </c>
      <c r="F42" s="14"/>
      <c r="G42" s="15"/>
      <c r="H42" s="16"/>
      <c r="I42" s="14"/>
      <c r="J42" s="16"/>
      <c r="K42" s="14">
        <v>1</v>
      </c>
      <c r="L42" s="15">
        <v>0.5</v>
      </c>
      <c r="M42" s="14">
        <v>1</v>
      </c>
      <c r="N42" s="15">
        <v>0.5</v>
      </c>
      <c r="O42" s="16">
        <v>0</v>
      </c>
    </row>
    <row r="43" spans="2:15" ht="15" thickBot="1">
      <c r="B43" s="68"/>
      <c r="C43" s="13" t="s">
        <v>12</v>
      </c>
      <c r="D43" s="14">
        <v>1</v>
      </c>
      <c r="E43" s="15">
        <v>1</v>
      </c>
      <c r="F43" s="14"/>
      <c r="G43" s="15"/>
      <c r="H43" s="16"/>
      <c r="I43" s="14"/>
      <c r="J43" s="16"/>
      <c r="K43" s="14">
        <v>1</v>
      </c>
      <c r="L43" s="15">
        <v>0.5</v>
      </c>
      <c r="M43" s="14">
        <v>1</v>
      </c>
      <c r="N43" s="15">
        <v>0.5</v>
      </c>
      <c r="O43" s="16">
        <v>0</v>
      </c>
    </row>
    <row r="44" spans="2:15" ht="15" thickBot="1">
      <c r="B44" s="22" t="s">
        <v>5</v>
      </c>
      <c r="C44" s="22" t="s">
        <v>30</v>
      </c>
      <c r="D44" s="23">
        <v>1</v>
      </c>
      <c r="E44" s="24">
        <v>1</v>
      </c>
      <c r="F44" s="23">
        <v>0</v>
      </c>
      <c r="G44" s="24">
        <v>0</v>
      </c>
      <c r="H44" s="25"/>
      <c r="I44" s="23">
        <v>0</v>
      </c>
      <c r="J44" s="24">
        <v>0</v>
      </c>
      <c r="K44" s="23">
        <v>2</v>
      </c>
      <c r="L44" s="24">
        <v>1</v>
      </c>
      <c r="M44" s="23">
        <v>2</v>
      </c>
      <c r="N44" s="24">
        <v>1</v>
      </c>
      <c r="O44" s="25">
        <v>0</v>
      </c>
    </row>
    <row r="45" spans="2:15" ht="15" thickBot="1">
      <c r="B45" s="62"/>
      <c r="C45" s="13" t="s">
        <v>10</v>
      </c>
      <c r="D45" s="14">
        <v>259</v>
      </c>
      <c r="E45" s="15">
        <v>0.20281910728269381</v>
      </c>
      <c r="F45" s="14">
        <v>440</v>
      </c>
      <c r="G45" s="15">
        <v>0.19264448336252188</v>
      </c>
      <c r="H45" s="16">
        <v>-0.41136363636363638</v>
      </c>
      <c r="I45" s="14">
        <v>556</v>
      </c>
      <c r="J45" s="16">
        <v>-0.53417266187050361</v>
      </c>
      <c r="K45" s="14">
        <v>3313</v>
      </c>
      <c r="L45" s="15">
        <v>0.26700515796260477</v>
      </c>
      <c r="M45" s="14">
        <v>2651</v>
      </c>
      <c r="N45" s="15">
        <v>0.17522638641020558</v>
      </c>
      <c r="O45" s="16">
        <v>0.24971708789136171</v>
      </c>
    </row>
    <row r="46" spans="2:15" ht="15" thickBot="1">
      <c r="B46" s="63"/>
      <c r="C46" s="18" t="s">
        <v>8</v>
      </c>
      <c r="D46" s="19">
        <v>407</v>
      </c>
      <c r="E46" s="20">
        <v>0.31871574001566172</v>
      </c>
      <c r="F46" s="19">
        <v>411</v>
      </c>
      <c r="G46" s="20">
        <v>0.17994746059544658</v>
      </c>
      <c r="H46" s="21">
        <v>-9.7323600973235891E-3</v>
      </c>
      <c r="I46" s="19">
        <v>373</v>
      </c>
      <c r="J46" s="21">
        <v>9.1152815013404886E-2</v>
      </c>
      <c r="K46" s="19">
        <v>2587</v>
      </c>
      <c r="L46" s="20">
        <v>0.20849451966473243</v>
      </c>
      <c r="M46" s="19">
        <v>3145</v>
      </c>
      <c r="N46" s="20">
        <v>0.20787890805737325</v>
      </c>
      <c r="O46" s="21">
        <v>-0.17742448330683624</v>
      </c>
    </row>
    <row r="47" spans="2:15" ht="15" thickBot="1">
      <c r="B47" s="63"/>
      <c r="C47" s="13" t="s">
        <v>3</v>
      </c>
      <c r="D47" s="14">
        <v>138</v>
      </c>
      <c r="E47" s="15">
        <v>0.10806577916992952</v>
      </c>
      <c r="F47" s="14">
        <v>464</v>
      </c>
      <c r="G47" s="15">
        <v>0.20315236427320491</v>
      </c>
      <c r="H47" s="16">
        <v>-0.70258620689655171</v>
      </c>
      <c r="I47" s="14">
        <v>568</v>
      </c>
      <c r="J47" s="16">
        <v>-0.75704225352112675</v>
      </c>
      <c r="K47" s="14">
        <v>1847</v>
      </c>
      <c r="L47" s="15">
        <v>0.1488555770470664</v>
      </c>
      <c r="M47" s="14">
        <v>3156</v>
      </c>
      <c r="N47" s="15">
        <v>0.20860598849890938</v>
      </c>
      <c r="O47" s="16">
        <v>-0.41476552598225602</v>
      </c>
    </row>
    <row r="48" spans="2:15" ht="15" thickBot="1">
      <c r="B48" s="63"/>
      <c r="C48" s="64" t="s">
        <v>4</v>
      </c>
      <c r="D48" s="19">
        <v>160</v>
      </c>
      <c r="E48" s="20">
        <v>0.12529365700861395</v>
      </c>
      <c r="F48" s="19">
        <v>408</v>
      </c>
      <c r="G48" s="20">
        <v>0.1786339754816112</v>
      </c>
      <c r="H48" s="21">
        <v>-0.60784313725490202</v>
      </c>
      <c r="I48" s="19">
        <v>271</v>
      </c>
      <c r="J48" s="21">
        <v>-0.40959409594095941</v>
      </c>
      <c r="K48" s="19">
        <v>1792</v>
      </c>
      <c r="L48" s="20">
        <v>0.14442295293359123</v>
      </c>
      <c r="M48" s="19">
        <v>1591</v>
      </c>
      <c r="N48" s="20">
        <v>0.10516227113490648</v>
      </c>
      <c r="O48" s="21">
        <v>0.12633563796354497</v>
      </c>
    </row>
    <row r="49" spans="2:15" ht="15" thickBot="1">
      <c r="B49" s="63"/>
      <c r="C49" s="65" t="s">
        <v>9</v>
      </c>
      <c r="D49" s="14">
        <v>154</v>
      </c>
      <c r="E49" s="15">
        <v>0.12059514487079091</v>
      </c>
      <c r="F49" s="14">
        <v>318</v>
      </c>
      <c r="G49" s="15">
        <v>0.13922942206654992</v>
      </c>
      <c r="H49" s="16">
        <v>-0.51572327044025157</v>
      </c>
      <c r="I49" s="14">
        <v>246</v>
      </c>
      <c r="J49" s="16">
        <v>-0.37398373983739841</v>
      </c>
      <c r="K49" s="14">
        <v>1754</v>
      </c>
      <c r="L49" s="15">
        <v>0.14136041263700838</v>
      </c>
      <c r="M49" s="14">
        <v>2799</v>
      </c>
      <c r="N49" s="15">
        <v>0.18500892325996432</v>
      </c>
      <c r="O49" s="16">
        <v>-0.3733476241514827</v>
      </c>
    </row>
    <row r="50" spans="2:15" ht="15" thickBot="1">
      <c r="B50" s="63"/>
      <c r="C50" s="66" t="s">
        <v>11</v>
      </c>
      <c r="D50" s="19">
        <v>70</v>
      </c>
      <c r="E50" s="20">
        <v>5.4815974941268601E-2</v>
      </c>
      <c r="F50" s="19">
        <v>82</v>
      </c>
      <c r="G50" s="20">
        <v>3.5901926444833622E-2</v>
      </c>
      <c r="H50" s="21">
        <v>-0.14634146341463417</v>
      </c>
      <c r="I50" s="19">
        <v>68</v>
      </c>
      <c r="J50" s="21">
        <v>2.9411764705882248E-2</v>
      </c>
      <c r="K50" s="19">
        <v>497</v>
      </c>
      <c r="L50" s="20">
        <v>4.0054803352675694E-2</v>
      </c>
      <c r="M50" s="19">
        <v>852</v>
      </c>
      <c r="N50" s="20">
        <v>5.6315685108070591E-2</v>
      </c>
      <c r="O50" s="21">
        <v>-0.41666666666666663</v>
      </c>
    </row>
    <row r="51" spans="2:15" ht="15" thickBot="1">
      <c r="B51" s="63"/>
      <c r="C51" s="13" t="s">
        <v>12</v>
      </c>
      <c r="D51" s="14">
        <v>70</v>
      </c>
      <c r="E51" s="15">
        <v>5.4815974941268601E-2</v>
      </c>
      <c r="F51" s="14">
        <v>116</v>
      </c>
      <c r="G51" s="15">
        <v>5.0788091068301226E-2</v>
      </c>
      <c r="H51" s="16">
        <v>-0.39655172413793105</v>
      </c>
      <c r="I51" s="14">
        <v>68</v>
      </c>
      <c r="J51" s="16">
        <v>2.9411764705882248E-2</v>
      </c>
      <c r="K51" s="14">
        <v>448</v>
      </c>
      <c r="L51" s="15">
        <v>3.6105738233397806E-2</v>
      </c>
      <c r="M51" s="14">
        <v>611</v>
      </c>
      <c r="N51" s="15">
        <v>4.0386013616233722E-2</v>
      </c>
      <c r="O51" s="16">
        <v>-0.26677577741407532</v>
      </c>
    </row>
    <row r="52" spans="2:15" ht="15" thickBot="1">
      <c r="B52" s="63"/>
      <c r="C52" s="66" t="s">
        <v>55</v>
      </c>
      <c r="D52" s="19">
        <v>18</v>
      </c>
      <c r="E52" s="20">
        <v>1.4095536413469069E-2</v>
      </c>
      <c r="F52" s="19">
        <v>44</v>
      </c>
      <c r="G52" s="20">
        <v>1.9264448336252189E-2</v>
      </c>
      <c r="H52" s="21">
        <v>-0.59090909090909083</v>
      </c>
      <c r="I52" s="19">
        <v>16</v>
      </c>
      <c r="J52" s="21">
        <v>0.125</v>
      </c>
      <c r="K52" s="19">
        <v>163</v>
      </c>
      <c r="L52" s="20">
        <v>1.3136686009026434E-2</v>
      </c>
      <c r="M52" s="19">
        <v>314</v>
      </c>
      <c r="N52" s="20">
        <v>2.075484169475841E-2</v>
      </c>
      <c r="O52" s="21">
        <v>-0.48089171974522293</v>
      </c>
    </row>
    <row r="53" spans="2:15" ht="15" thickBot="1">
      <c r="B53" s="67"/>
      <c r="C53" s="13" t="s">
        <v>29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1</v>
      </c>
      <c r="N53" s="15">
        <v>6.609822195782933E-5</v>
      </c>
      <c r="O53" s="16">
        <v>-1</v>
      </c>
    </row>
    <row r="54" spans="2:15" ht="15" thickBot="1">
      <c r="B54" s="22" t="s">
        <v>6</v>
      </c>
      <c r="C54" s="22" t="s">
        <v>30</v>
      </c>
      <c r="D54" s="23">
        <v>1276</v>
      </c>
      <c r="E54" s="24">
        <v>0.99921691464369611</v>
      </c>
      <c r="F54" s="23">
        <v>2283</v>
      </c>
      <c r="G54" s="24">
        <v>0.99956217162872152</v>
      </c>
      <c r="H54" s="25">
        <v>-0.44108628996933863</v>
      </c>
      <c r="I54" s="23">
        <v>2166</v>
      </c>
      <c r="J54" s="24">
        <v>-0.41089566020313939</v>
      </c>
      <c r="K54" s="23">
        <v>12401</v>
      </c>
      <c r="L54" s="24">
        <v>0.99943584784010298</v>
      </c>
      <c r="M54" s="23">
        <v>15120</v>
      </c>
      <c r="N54" s="24">
        <v>0.99940511600237947</v>
      </c>
      <c r="O54" s="25">
        <v>-0.17982804232804228</v>
      </c>
    </row>
    <row r="55" spans="2:15" ht="15" thickBot="1">
      <c r="B55" s="22" t="s">
        <v>44</v>
      </c>
      <c r="C55" s="72" t="s">
        <v>30</v>
      </c>
      <c r="D55" s="23">
        <v>0</v>
      </c>
      <c r="E55" s="24">
        <v>1</v>
      </c>
      <c r="F55" s="23">
        <v>1</v>
      </c>
      <c r="G55" s="24">
        <v>1</v>
      </c>
      <c r="H55" s="25">
        <v>-1</v>
      </c>
      <c r="I55" s="23">
        <v>0</v>
      </c>
      <c r="J55" s="24"/>
      <c r="K55" s="23">
        <v>5</v>
      </c>
      <c r="L55" s="24">
        <v>1</v>
      </c>
      <c r="M55" s="23">
        <v>7</v>
      </c>
      <c r="N55" s="24">
        <v>1</v>
      </c>
      <c r="O55" s="25">
        <v>-0.2857142857142857</v>
      </c>
    </row>
    <row r="56" spans="2:15" ht="15" thickBot="1">
      <c r="B56" s="115" t="s">
        <v>30</v>
      </c>
      <c r="C56" s="116" t="s">
        <v>30</v>
      </c>
      <c r="D56" s="26">
        <v>1277</v>
      </c>
      <c r="E56" s="27">
        <v>1</v>
      </c>
      <c r="F56" s="26">
        <v>2284</v>
      </c>
      <c r="G56" s="27">
        <v>1</v>
      </c>
      <c r="H56" s="28">
        <v>-0.44089316987740801</v>
      </c>
      <c r="I56" s="26">
        <v>2166</v>
      </c>
      <c r="J56" s="28">
        <v>-0.41043397968605722</v>
      </c>
      <c r="K56" s="26">
        <v>12408</v>
      </c>
      <c r="L56" s="27">
        <v>1</v>
      </c>
      <c r="M56" s="26">
        <v>15129</v>
      </c>
      <c r="N56" s="27">
        <v>1</v>
      </c>
      <c r="O56" s="28">
        <v>-0.1798532619472536</v>
      </c>
    </row>
    <row r="57" spans="2:15">
      <c r="B57" s="57" t="s">
        <v>116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</row>
    <row r="58" spans="2:15">
      <c r="B58" s="30" t="s">
        <v>58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</row>
    <row r="60" spans="2:15">
      <c r="B60" s="107" t="s">
        <v>42</v>
      </c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60"/>
    </row>
    <row r="61" spans="2:15" ht="15" thickBot="1">
      <c r="B61" s="108" t="s">
        <v>43</v>
      </c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61" t="s">
        <v>33</v>
      </c>
    </row>
    <row r="62" spans="2:15">
      <c r="B62" s="97" t="s">
        <v>21</v>
      </c>
      <c r="C62" s="99" t="s">
        <v>1</v>
      </c>
      <c r="D62" s="101" t="s">
        <v>85</v>
      </c>
      <c r="E62" s="102"/>
      <c r="F62" s="102"/>
      <c r="G62" s="102"/>
      <c r="H62" s="103"/>
      <c r="I62" s="106" t="s">
        <v>78</v>
      </c>
      <c r="J62" s="103"/>
      <c r="K62" s="106" t="s">
        <v>86</v>
      </c>
      <c r="L62" s="102"/>
      <c r="M62" s="102"/>
      <c r="N62" s="102"/>
      <c r="O62" s="112"/>
    </row>
    <row r="63" spans="2:15" ht="15" thickBot="1">
      <c r="B63" s="98"/>
      <c r="C63" s="100"/>
      <c r="D63" s="113" t="s">
        <v>87</v>
      </c>
      <c r="E63" s="110"/>
      <c r="F63" s="110"/>
      <c r="G63" s="110"/>
      <c r="H63" s="114"/>
      <c r="I63" s="109" t="s">
        <v>77</v>
      </c>
      <c r="J63" s="114"/>
      <c r="K63" s="109" t="s">
        <v>88</v>
      </c>
      <c r="L63" s="110"/>
      <c r="M63" s="110"/>
      <c r="N63" s="110"/>
      <c r="O63" s="111"/>
    </row>
    <row r="64" spans="2:15" ht="15" customHeight="1">
      <c r="B64" s="98"/>
      <c r="C64" s="100"/>
      <c r="D64" s="93">
        <v>2024</v>
      </c>
      <c r="E64" s="94"/>
      <c r="F64" s="93">
        <v>2023</v>
      </c>
      <c r="G64" s="94"/>
      <c r="H64" s="83" t="s">
        <v>22</v>
      </c>
      <c r="I64" s="104">
        <v>2024</v>
      </c>
      <c r="J64" s="104" t="s">
        <v>82</v>
      </c>
      <c r="K64" s="93">
        <v>2024</v>
      </c>
      <c r="L64" s="94"/>
      <c r="M64" s="93">
        <v>2023</v>
      </c>
      <c r="N64" s="94"/>
      <c r="O64" s="83" t="s">
        <v>22</v>
      </c>
    </row>
    <row r="65" spans="2:15" ht="14.45" customHeight="1" thickBot="1">
      <c r="B65" s="85" t="s">
        <v>21</v>
      </c>
      <c r="C65" s="87" t="s">
        <v>24</v>
      </c>
      <c r="D65" s="95"/>
      <c r="E65" s="96"/>
      <c r="F65" s="95"/>
      <c r="G65" s="96"/>
      <c r="H65" s="84"/>
      <c r="I65" s="105"/>
      <c r="J65" s="105"/>
      <c r="K65" s="95"/>
      <c r="L65" s="96"/>
      <c r="M65" s="95"/>
      <c r="N65" s="96"/>
      <c r="O65" s="84"/>
    </row>
    <row r="66" spans="2:15" ht="15" customHeight="1">
      <c r="B66" s="85"/>
      <c r="C66" s="87"/>
      <c r="D66" s="6" t="s">
        <v>25</v>
      </c>
      <c r="E66" s="7" t="s">
        <v>2</v>
      </c>
      <c r="F66" s="6" t="s">
        <v>25</v>
      </c>
      <c r="G66" s="7" t="s">
        <v>2</v>
      </c>
      <c r="H66" s="89" t="s">
        <v>26</v>
      </c>
      <c r="I66" s="8" t="s">
        <v>25</v>
      </c>
      <c r="J66" s="91" t="s">
        <v>79</v>
      </c>
      <c r="K66" s="6" t="s">
        <v>25</v>
      </c>
      <c r="L66" s="7" t="s">
        <v>2</v>
      </c>
      <c r="M66" s="6" t="s">
        <v>25</v>
      </c>
      <c r="N66" s="7" t="s">
        <v>2</v>
      </c>
      <c r="O66" s="89" t="s">
        <v>26</v>
      </c>
    </row>
    <row r="67" spans="2:15" ht="14.25" customHeight="1" thickBot="1">
      <c r="B67" s="86"/>
      <c r="C67" s="88"/>
      <c r="D67" s="9" t="s">
        <v>27</v>
      </c>
      <c r="E67" s="10" t="s">
        <v>28</v>
      </c>
      <c r="F67" s="9" t="s">
        <v>27</v>
      </c>
      <c r="G67" s="10" t="s">
        <v>28</v>
      </c>
      <c r="H67" s="90"/>
      <c r="I67" s="11" t="s">
        <v>27</v>
      </c>
      <c r="J67" s="92"/>
      <c r="K67" s="9" t="s">
        <v>27</v>
      </c>
      <c r="L67" s="10" t="s">
        <v>28</v>
      </c>
      <c r="M67" s="9" t="s">
        <v>27</v>
      </c>
      <c r="N67" s="10" t="s">
        <v>28</v>
      </c>
      <c r="O67" s="90"/>
    </row>
    <row r="68" spans="2:15" ht="15" thickBot="1">
      <c r="B68" s="62"/>
      <c r="C68" s="13" t="s">
        <v>12</v>
      </c>
      <c r="D68" s="14">
        <v>91</v>
      </c>
      <c r="E68" s="15">
        <v>0.3611111111111111</v>
      </c>
      <c r="F68" s="14">
        <v>115</v>
      </c>
      <c r="G68" s="15">
        <v>0.56930693069306926</v>
      </c>
      <c r="H68" s="16">
        <v>-0.20869565217391306</v>
      </c>
      <c r="I68" s="14">
        <v>282</v>
      </c>
      <c r="J68" s="16">
        <v>-0.67730496453900702</v>
      </c>
      <c r="K68" s="14">
        <v>1222</v>
      </c>
      <c r="L68" s="15">
        <v>0.60137795275590555</v>
      </c>
      <c r="M68" s="14">
        <v>1016</v>
      </c>
      <c r="N68" s="15">
        <v>0.53110297961317299</v>
      </c>
      <c r="O68" s="16">
        <v>0.20275590551181111</v>
      </c>
    </row>
    <row r="69" spans="2:15" ht="15" thickBot="1">
      <c r="B69" s="63"/>
      <c r="C69" s="18" t="s">
        <v>9</v>
      </c>
      <c r="D69" s="19">
        <v>52</v>
      </c>
      <c r="E69" s="20">
        <v>0.20634920634920634</v>
      </c>
      <c r="F69" s="19">
        <v>28</v>
      </c>
      <c r="G69" s="20">
        <v>0.13861386138613863</v>
      </c>
      <c r="H69" s="21">
        <v>0.85714285714285721</v>
      </c>
      <c r="I69" s="19">
        <v>58</v>
      </c>
      <c r="J69" s="21">
        <v>-0.10344827586206895</v>
      </c>
      <c r="K69" s="19">
        <v>278</v>
      </c>
      <c r="L69" s="20">
        <v>0.13681102362204725</v>
      </c>
      <c r="M69" s="19">
        <v>251</v>
      </c>
      <c r="N69" s="20">
        <v>0.13120752744380554</v>
      </c>
      <c r="O69" s="21">
        <v>0.10756972111553775</v>
      </c>
    </row>
    <row r="70" spans="2:15" ht="15" thickBot="1">
      <c r="B70" s="63"/>
      <c r="C70" s="13" t="s">
        <v>4</v>
      </c>
      <c r="D70" s="14">
        <v>63</v>
      </c>
      <c r="E70" s="15">
        <v>0.25</v>
      </c>
      <c r="F70" s="14">
        <v>24</v>
      </c>
      <c r="G70" s="15">
        <v>0.11881188118811881</v>
      </c>
      <c r="H70" s="16">
        <v>1.625</v>
      </c>
      <c r="I70" s="14"/>
      <c r="J70" s="16"/>
      <c r="K70" s="14">
        <v>176</v>
      </c>
      <c r="L70" s="15">
        <v>8.6614173228346455E-2</v>
      </c>
      <c r="M70" s="14">
        <v>187</v>
      </c>
      <c r="N70" s="15">
        <v>9.7752221641400946E-2</v>
      </c>
      <c r="O70" s="16">
        <v>-5.8823529411764719E-2</v>
      </c>
    </row>
    <row r="71" spans="2:15" ht="14.45" customHeight="1" thickBot="1">
      <c r="B71" s="63"/>
      <c r="C71" s="64" t="s">
        <v>38</v>
      </c>
      <c r="D71" s="19">
        <v>18</v>
      </c>
      <c r="E71" s="20">
        <v>7.1428571428571425E-2</v>
      </c>
      <c r="F71" s="19">
        <v>10</v>
      </c>
      <c r="G71" s="20">
        <v>4.9504950495049507E-2</v>
      </c>
      <c r="H71" s="21">
        <v>0.8</v>
      </c>
      <c r="I71" s="19"/>
      <c r="J71" s="21"/>
      <c r="K71" s="19">
        <v>125</v>
      </c>
      <c r="L71" s="20">
        <v>6.1515748031496065E-2</v>
      </c>
      <c r="M71" s="19">
        <v>199</v>
      </c>
      <c r="N71" s="20">
        <v>0.10402509147935181</v>
      </c>
      <c r="O71" s="21">
        <v>-0.37185929648241201</v>
      </c>
    </row>
    <row r="72" spans="2:15" ht="14.45" customHeight="1" thickBot="1">
      <c r="B72" s="63"/>
      <c r="C72" s="65" t="s">
        <v>11</v>
      </c>
      <c r="D72" s="14">
        <v>2</v>
      </c>
      <c r="E72" s="15">
        <v>7.9365079365079361E-3</v>
      </c>
      <c r="F72" s="14">
        <v>8</v>
      </c>
      <c r="G72" s="15">
        <v>3.9603960396039604E-2</v>
      </c>
      <c r="H72" s="16">
        <v>-0.75</v>
      </c>
      <c r="I72" s="14">
        <v>8</v>
      </c>
      <c r="J72" s="16">
        <v>-0.75</v>
      </c>
      <c r="K72" s="14">
        <v>46</v>
      </c>
      <c r="L72" s="15">
        <v>2.2637795275590553E-2</v>
      </c>
      <c r="M72" s="14">
        <v>45</v>
      </c>
      <c r="N72" s="15">
        <v>2.3523261892315735E-2</v>
      </c>
      <c r="O72" s="16">
        <v>2.2222222222222143E-2</v>
      </c>
    </row>
    <row r="73" spans="2:15" ht="14.45" customHeight="1" thickBot="1">
      <c r="B73" s="63"/>
      <c r="C73" s="66" t="s">
        <v>3</v>
      </c>
      <c r="D73" s="19">
        <v>4</v>
      </c>
      <c r="E73" s="20">
        <v>1.5873015873015872E-2</v>
      </c>
      <c r="F73" s="19">
        <v>5</v>
      </c>
      <c r="G73" s="20">
        <v>2.4752475247524754E-2</v>
      </c>
      <c r="H73" s="21">
        <v>-0.19999999999999996</v>
      </c>
      <c r="I73" s="19">
        <v>5</v>
      </c>
      <c r="J73" s="21">
        <v>-0.19999999999999996</v>
      </c>
      <c r="K73" s="19">
        <v>41</v>
      </c>
      <c r="L73" s="20">
        <v>2.0177165354330708E-2</v>
      </c>
      <c r="M73" s="19">
        <v>71</v>
      </c>
      <c r="N73" s="20">
        <v>3.7114479874542604E-2</v>
      </c>
      <c r="O73" s="21">
        <v>-0.42253521126760563</v>
      </c>
    </row>
    <row r="74" spans="2:15" ht="14.45" customHeight="1" thickBot="1">
      <c r="B74" s="63"/>
      <c r="C74" s="13" t="s">
        <v>68</v>
      </c>
      <c r="D74" s="14">
        <v>4</v>
      </c>
      <c r="E74" s="15">
        <v>1.5873015873015872E-2</v>
      </c>
      <c r="F74" s="14">
        <v>0</v>
      </c>
      <c r="G74" s="15">
        <v>0</v>
      </c>
      <c r="H74" s="16"/>
      <c r="I74" s="14">
        <v>8</v>
      </c>
      <c r="J74" s="16">
        <v>-0.5</v>
      </c>
      <c r="K74" s="14">
        <v>26</v>
      </c>
      <c r="L74" s="15">
        <v>1.2795275590551181E-2</v>
      </c>
      <c r="M74" s="14">
        <v>17</v>
      </c>
      <c r="N74" s="15">
        <v>8.8865656037637221E-3</v>
      </c>
      <c r="O74" s="16">
        <v>0.52941176470588225</v>
      </c>
    </row>
    <row r="75" spans="2:15" ht="15" thickBot="1">
      <c r="B75" s="63"/>
      <c r="C75" s="66" t="s">
        <v>29</v>
      </c>
      <c r="D75" s="19">
        <v>18</v>
      </c>
      <c r="E75" s="20">
        <v>7.1428571428571425E-2</v>
      </c>
      <c r="F75" s="19">
        <v>12</v>
      </c>
      <c r="G75" s="20">
        <v>5.9405940594059403E-2</v>
      </c>
      <c r="H75" s="21">
        <v>0.5</v>
      </c>
      <c r="I75" s="19">
        <v>22</v>
      </c>
      <c r="J75" s="21">
        <v>-0.18181818181818177</v>
      </c>
      <c r="K75" s="19">
        <v>118</v>
      </c>
      <c r="L75" s="20">
        <v>5.8070866141732284E-2</v>
      </c>
      <c r="M75" s="19">
        <v>127</v>
      </c>
      <c r="N75" s="20">
        <v>6.6387872451646637E-2</v>
      </c>
      <c r="O75" s="21">
        <v>-7.086614173228345E-2</v>
      </c>
    </row>
    <row r="76" spans="2:15" ht="15" customHeight="1" thickBot="1">
      <c r="B76" s="22" t="s">
        <v>5</v>
      </c>
      <c r="C76" s="22" t="s">
        <v>30</v>
      </c>
      <c r="D76" s="23">
        <v>252</v>
      </c>
      <c r="E76" s="24">
        <v>0.99999999999999956</v>
      </c>
      <c r="F76" s="23">
        <v>202</v>
      </c>
      <c r="G76" s="24">
        <v>1</v>
      </c>
      <c r="H76" s="25">
        <v>0.24752475247524752</v>
      </c>
      <c r="I76" s="23">
        <v>383</v>
      </c>
      <c r="J76" s="24">
        <v>-9.4688484784963141</v>
      </c>
      <c r="K76" s="23">
        <v>2032</v>
      </c>
      <c r="L76" s="24">
        <v>0.99999999999999978</v>
      </c>
      <c r="M76" s="23">
        <v>1913</v>
      </c>
      <c r="N76" s="24">
        <v>1.0000000000000002</v>
      </c>
      <c r="O76" s="25">
        <v>6.2205959226345975E-2</v>
      </c>
    </row>
    <row r="77" spans="2:15" ht="15" thickBot="1">
      <c r="B77" s="62"/>
      <c r="C77" s="13" t="s">
        <v>9</v>
      </c>
      <c r="D77" s="14">
        <v>85</v>
      </c>
      <c r="E77" s="15">
        <v>0.18640350877192982</v>
      </c>
      <c r="F77" s="14">
        <v>91</v>
      </c>
      <c r="G77" s="15">
        <v>0.15141430948419302</v>
      </c>
      <c r="H77" s="16">
        <v>-6.5934065934065922E-2</v>
      </c>
      <c r="I77" s="14">
        <v>116</v>
      </c>
      <c r="J77" s="16">
        <v>-0.26724137931034486</v>
      </c>
      <c r="K77" s="14">
        <v>659</v>
      </c>
      <c r="L77" s="15">
        <v>0.21437865972674042</v>
      </c>
      <c r="M77" s="14">
        <v>604</v>
      </c>
      <c r="N77" s="15">
        <v>0.18040621266427717</v>
      </c>
      <c r="O77" s="16">
        <v>9.1059602649006699E-2</v>
      </c>
    </row>
    <row r="78" spans="2:15" ht="15" customHeight="1" thickBot="1">
      <c r="B78" s="63"/>
      <c r="C78" s="18" t="s">
        <v>10</v>
      </c>
      <c r="D78" s="19">
        <v>69</v>
      </c>
      <c r="E78" s="20">
        <v>0.15131578947368421</v>
      </c>
      <c r="F78" s="19">
        <v>85</v>
      </c>
      <c r="G78" s="20">
        <v>0.14143094841930118</v>
      </c>
      <c r="H78" s="21">
        <v>-0.18823529411764706</v>
      </c>
      <c r="I78" s="19">
        <v>154</v>
      </c>
      <c r="J78" s="21">
        <v>-0.55194805194805197</v>
      </c>
      <c r="K78" s="19">
        <v>642</v>
      </c>
      <c r="L78" s="20">
        <v>0.20884840598568641</v>
      </c>
      <c r="M78" s="19">
        <v>523</v>
      </c>
      <c r="N78" s="20">
        <v>0.15621266427718042</v>
      </c>
      <c r="O78" s="21">
        <v>0.22753346080305925</v>
      </c>
    </row>
    <row r="79" spans="2:15" ht="15" thickBot="1">
      <c r="B79" s="63"/>
      <c r="C79" s="13" t="s">
        <v>4</v>
      </c>
      <c r="D79" s="14">
        <v>132</v>
      </c>
      <c r="E79" s="15">
        <v>0.28947368421052633</v>
      </c>
      <c r="F79" s="14">
        <v>95</v>
      </c>
      <c r="G79" s="15">
        <v>0.15806988352745424</v>
      </c>
      <c r="H79" s="16">
        <v>0.38947368421052642</v>
      </c>
      <c r="I79" s="14">
        <v>108</v>
      </c>
      <c r="J79" s="16">
        <v>0.22222222222222232</v>
      </c>
      <c r="K79" s="14">
        <v>597</v>
      </c>
      <c r="L79" s="15">
        <v>0.19420949902407286</v>
      </c>
      <c r="M79" s="14">
        <v>561</v>
      </c>
      <c r="N79" s="15">
        <v>0.16756272401433692</v>
      </c>
      <c r="O79" s="16">
        <v>6.4171122994652441E-2</v>
      </c>
    </row>
    <row r="80" spans="2:15" ht="15" customHeight="1" thickBot="1">
      <c r="B80" s="63"/>
      <c r="C80" s="64" t="s">
        <v>8</v>
      </c>
      <c r="D80" s="19">
        <v>68</v>
      </c>
      <c r="E80" s="20">
        <v>0.14912280701754385</v>
      </c>
      <c r="F80" s="19">
        <v>131</v>
      </c>
      <c r="G80" s="20">
        <v>0.21797004991680533</v>
      </c>
      <c r="H80" s="21">
        <v>-0.48091603053435117</v>
      </c>
      <c r="I80" s="19">
        <v>102</v>
      </c>
      <c r="J80" s="21">
        <v>-0.33333333333333337</v>
      </c>
      <c r="K80" s="19">
        <v>558</v>
      </c>
      <c r="L80" s="20">
        <v>0.1815224463240078</v>
      </c>
      <c r="M80" s="19">
        <v>796</v>
      </c>
      <c r="N80" s="20">
        <v>0.23775388291517324</v>
      </c>
      <c r="O80" s="21">
        <v>-0.29899497487437188</v>
      </c>
    </row>
    <row r="81" spans="2:15" ht="15" thickBot="1">
      <c r="B81" s="63"/>
      <c r="C81" s="65" t="s">
        <v>3</v>
      </c>
      <c r="D81" s="14">
        <v>42</v>
      </c>
      <c r="E81" s="15">
        <v>9.2105263157894732E-2</v>
      </c>
      <c r="F81" s="14">
        <v>83</v>
      </c>
      <c r="G81" s="15">
        <v>0.13810316139767054</v>
      </c>
      <c r="H81" s="16">
        <v>-0.49397590361445787</v>
      </c>
      <c r="I81" s="14">
        <v>87</v>
      </c>
      <c r="J81" s="16">
        <v>-0.51724137931034475</v>
      </c>
      <c r="K81" s="14">
        <v>307</v>
      </c>
      <c r="L81" s="15">
        <v>9.9869876382563436E-2</v>
      </c>
      <c r="M81" s="14">
        <v>334</v>
      </c>
      <c r="N81" s="15">
        <v>9.9761051373954593E-2</v>
      </c>
      <c r="O81" s="16">
        <v>-8.083832335329344E-2</v>
      </c>
    </row>
    <row r="82" spans="2:15" ht="15" customHeight="1" thickBot="1">
      <c r="B82" s="63"/>
      <c r="C82" s="66" t="s">
        <v>11</v>
      </c>
      <c r="D82" s="19">
        <v>21</v>
      </c>
      <c r="E82" s="20">
        <v>4.6052631578947366E-2</v>
      </c>
      <c r="F82" s="19">
        <v>86</v>
      </c>
      <c r="G82" s="20">
        <v>0.14309484193011648</v>
      </c>
      <c r="H82" s="21">
        <v>-0.7558139534883721</v>
      </c>
      <c r="I82" s="19">
        <v>25</v>
      </c>
      <c r="J82" s="21">
        <v>-0.16000000000000003</v>
      </c>
      <c r="K82" s="19">
        <v>168</v>
      </c>
      <c r="L82" s="20">
        <v>5.4651919323357188E-2</v>
      </c>
      <c r="M82" s="19">
        <v>354</v>
      </c>
      <c r="N82" s="20">
        <v>0.1057347670250896</v>
      </c>
      <c r="O82" s="21">
        <v>-0.52542372881355925</v>
      </c>
    </row>
    <row r="83" spans="2:15" ht="15" customHeight="1" thickBot="1">
      <c r="B83" s="63"/>
      <c r="C83" s="13" t="s">
        <v>12</v>
      </c>
      <c r="D83" s="14">
        <v>35</v>
      </c>
      <c r="E83" s="15">
        <v>7.6754385964912283E-2</v>
      </c>
      <c r="F83" s="14">
        <v>26</v>
      </c>
      <c r="G83" s="15">
        <v>4.3261231281198007E-2</v>
      </c>
      <c r="H83" s="16">
        <v>0.34615384615384626</v>
      </c>
      <c r="I83" s="14">
        <v>9</v>
      </c>
      <c r="J83" s="16">
        <v>2.8888888888888888</v>
      </c>
      <c r="K83" s="14">
        <v>118</v>
      </c>
      <c r="L83" s="15">
        <v>3.8386467143786594E-2</v>
      </c>
      <c r="M83" s="14">
        <v>135</v>
      </c>
      <c r="N83" s="15">
        <v>4.0322580645161289E-2</v>
      </c>
      <c r="O83" s="16">
        <v>-0.12592592592592589</v>
      </c>
    </row>
    <row r="84" spans="2:15" ht="15" customHeight="1" thickBot="1">
      <c r="B84" s="63"/>
      <c r="C84" s="66" t="s">
        <v>29</v>
      </c>
      <c r="D84" s="19">
        <v>4</v>
      </c>
      <c r="E84" s="20">
        <v>8.771929824561403E-3</v>
      </c>
      <c r="F84" s="19">
        <v>4</v>
      </c>
      <c r="G84" s="20">
        <v>6.6555740432612314E-3</v>
      </c>
      <c r="H84" s="21">
        <v>0</v>
      </c>
      <c r="I84" s="19">
        <v>0</v>
      </c>
      <c r="J84" s="21"/>
      <c r="K84" s="19">
        <v>25</v>
      </c>
      <c r="L84" s="20">
        <v>8.1327260897852954E-3</v>
      </c>
      <c r="M84" s="19">
        <v>41</v>
      </c>
      <c r="N84" s="20">
        <v>1.2246117084826763E-2</v>
      </c>
      <c r="O84" s="21">
        <v>-0.3902439024390244</v>
      </c>
    </row>
    <row r="85" spans="2:15" ht="15" customHeight="1" thickBot="1">
      <c r="B85" s="22" t="s">
        <v>6</v>
      </c>
      <c r="C85" s="22" t="s">
        <v>30</v>
      </c>
      <c r="D85" s="23">
        <v>456</v>
      </c>
      <c r="E85" s="24">
        <v>1</v>
      </c>
      <c r="F85" s="23">
        <v>601</v>
      </c>
      <c r="G85" s="24">
        <v>1</v>
      </c>
      <c r="H85" s="25">
        <v>-0.24126455906821964</v>
      </c>
      <c r="I85" s="23">
        <v>601</v>
      </c>
      <c r="J85" s="24">
        <v>-0.24126455906821964</v>
      </c>
      <c r="K85" s="23">
        <v>3074</v>
      </c>
      <c r="L85" s="24">
        <v>1</v>
      </c>
      <c r="M85" s="23">
        <v>3348</v>
      </c>
      <c r="N85" s="24">
        <v>1</v>
      </c>
      <c r="O85" s="25">
        <v>-8.1839904420549558E-2</v>
      </c>
    </row>
    <row r="86" spans="2:15" ht="15" thickBot="1">
      <c r="B86" s="22" t="s">
        <v>44</v>
      </c>
      <c r="C86" s="22" t="s">
        <v>30</v>
      </c>
      <c r="D86" s="23">
        <v>3</v>
      </c>
      <c r="E86" s="24">
        <v>1</v>
      </c>
      <c r="F86" s="23">
        <v>0</v>
      </c>
      <c r="G86" s="24">
        <v>1</v>
      </c>
      <c r="H86" s="25"/>
      <c r="I86" s="23">
        <v>2</v>
      </c>
      <c r="J86" s="24">
        <v>0.5</v>
      </c>
      <c r="K86" s="23">
        <v>14</v>
      </c>
      <c r="L86" s="24">
        <v>1</v>
      </c>
      <c r="M86" s="23">
        <v>11</v>
      </c>
      <c r="N86" s="24">
        <v>1</v>
      </c>
      <c r="O86" s="25">
        <v>0.27272727272727271</v>
      </c>
    </row>
    <row r="87" spans="2:15" ht="15" customHeight="1" thickBot="1">
      <c r="B87" s="79"/>
      <c r="C87" s="80" t="s">
        <v>30</v>
      </c>
      <c r="D87" s="26">
        <v>711</v>
      </c>
      <c r="E87" s="27">
        <v>1</v>
      </c>
      <c r="F87" s="26">
        <v>803</v>
      </c>
      <c r="G87" s="27">
        <v>1</v>
      </c>
      <c r="H87" s="28">
        <v>-0.11457036114570363</v>
      </c>
      <c r="I87" s="26">
        <v>1055</v>
      </c>
      <c r="J87" s="28">
        <v>-0.32606635071090051</v>
      </c>
      <c r="K87" s="26">
        <v>5120</v>
      </c>
      <c r="L87" s="27">
        <v>1</v>
      </c>
      <c r="M87" s="26">
        <v>5272</v>
      </c>
      <c r="N87" s="27">
        <v>1</v>
      </c>
      <c r="O87" s="28">
        <v>-2.8831562974203306E-2</v>
      </c>
    </row>
    <row r="88" spans="2:15">
      <c r="B88" s="57" t="s">
        <v>116</v>
      </c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</row>
    <row r="89" spans="2:15">
      <c r="B89" s="30" t="s">
        <v>58</v>
      </c>
    </row>
  </sheetData>
  <mergeCells count="72">
    <mergeCell ref="B56:C56"/>
    <mergeCell ref="B87:C87"/>
    <mergeCell ref="O64:O65"/>
    <mergeCell ref="B65:B67"/>
    <mergeCell ref="C65:C67"/>
    <mergeCell ref="H66:H67"/>
    <mergeCell ref="J66:J67"/>
    <mergeCell ref="O66:O67"/>
    <mergeCell ref="F64:G65"/>
    <mergeCell ref="H64:H65"/>
    <mergeCell ref="I64:I65"/>
    <mergeCell ref="J64:J65"/>
    <mergeCell ref="K63:O63"/>
    <mergeCell ref="D64:E65"/>
    <mergeCell ref="K64:L65"/>
    <mergeCell ref="M64:N65"/>
    <mergeCell ref="K5:O5"/>
    <mergeCell ref="D5:H5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B61:N61"/>
    <mergeCell ref="B62:B64"/>
    <mergeCell ref="C62:C64"/>
    <mergeCell ref="D62:H62"/>
    <mergeCell ref="I62:J62"/>
    <mergeCell ref="K62:O62"/>
    <mergeCell ref="D63:H63"/>
    <mergeCell ref="I63:J63"/>
    <mergeCell ref="B60:N60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4" type="noConversion"/>
  <conditionalFormatting sqref="D10:O17">
    <cfRule type="cellIs" dxfId="50" priority="37" operator="equal">
      <formula>0</formula>
    </cfRule>
  </conditionalFormatting>
  <conditionalFormatting sqref="D19:O27">
    <cfRule type="cellIs" dxfId="49" priority="42" operator="equal">
      <formula>0</formula>
    </cfRule>
  </conditionalFormatting>
  <conditionalFormatting sqref="D42:O43">
    <cfRule type="cellIs" dxfId="48" priority="32" operator="equal">
      <formula>0</formula>
    </cfRule>
  </conditionalFormatting>
  <conditionalFormatting sqref="D45:O53">
    <cfRule type="cellIs" dxfId="47" priority="21" operator="equal">
      <formula>0</formula>
    </cfRule>
  </conditionalFormatting>
  <conditionalFormatting sqref="D68:O75">
    <cfRule type="cellIs" dxfId="46" priority="9" operator="equal">
      <formula>0</formula>
    </cfRule>
  </conditionalFormatting>
  <conditionalFormatting sqref="D77:O84">
    <cfRule type="cellIs" dxfId="45" priority="3" operator="equal">
      <formula>0</formula>
    </cfRule>
  </conditionalFormatting>
  <conditionalFormatting sqref="H42:H55 O42:O55">
    <cfRule type="cellIs" dxfId="44" priority="19" operator="lessThan">
      <formula>0</formula>
    </cfRule>
  </conditionalFormatting>
  <conditionalFormatting sqref="H68:H86 O68:O86">
    <cfRule type="cellIs" dxfId="43" priority="1" operator="lessThan">
      <formula>0</formula>
    </cfRule>
  </conditionalFormatting>
  <conditionalFormatting sqref="J10:J17 H10:H29 O10:O29">
    <cfRule type="cellIs" dxfId="42" priority="41" operator="lessThan">
      <formula>0</formula>
    </cfRule>
  </conditionalFormatting>
  <conditionalFormatting sqref="J19:J27">
    <cfRule type="cellIs" dxfId="41" priority="46" operator="lessThan">
      <formula>0</formula>
    </cfRule>
  </conditionalFormatting>
  <conditionalFormatting sqref="J42:J43">
    <cfRule type="cellIs" dxfId="40" priority="36" operator="lessThan">
      <formula>0</formula>
    </cfRule>
  </conditionalFormatting>
  <conditionalFormatting sqref="J45:J53">
    <cfRule type="cellIs" dxfId="39" priority="25" operator="lessThan">
      <formula>0</formula>
    </cfRule>
  </conditionalFormatting>
  <conditionalFormatting sqref="J68:J75">
    <cfRule type="cellIs" dxfId="38" priority="13" operator="lessThan">
      <formula>0</formula>
    </cfRule>
  </conditionalFormatting>
  <conditionalFormatting sqref="J77:J84">
    <cfRule type="cellIs" dxfId="37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7"/>
  <sheetViews>
    <sheetView showGridLines="0" zoomScale="90" zoomScaleNormal="90" workbookViewId="0"/>
  </sheetViews>
  <sheetFormatPr defaultColWidth="9.140625" defaultRowHeight="14.25"/>
  <cols>
    <col min="1" max="1" width="1.140625" style="42" customWidth="1"/>
    <col min="2" max="2" width="15.42578125" style="42" bestFit="1" customWidth="1"/>
    <col min="3" max="3" width="18.7109375" style="42" customWidth="1"/>
    <col min="4" max="9" width="9" style="42" customWidth="1"/>
    <col min="10" max="10" width="11.85546875" style="42" customWidth="1"/>
    <col min="11" max="14" width="9" style="42" customWidth="1"/>
    <col min="15" max="15" width="11.7109375" style="42" customWidth="1"/>
    <col min="16" max="16384" width="9.140625" style="42"/>
  </cols>
  <sheetData>
    <row r="1" spans="2:15">
      <c r="B1" s="42" t="s">
        <v>7</v>
      </c>
      <c r="E1" s="43"/>
      <c r="O1" s="44">
        <v>45509</v>
      </c>
    </row>
    <row r="2" spans="2:15">
      <c r="B2" s="107" t="s">
        <v>19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60"/>
    </row>
    <row r="3" spans="2:15" ht="15" thickBot="1">
      <c r="B3" s="108" t="s">
        <v>20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69" t="s">
        <v>33</v>
      </c>
    </row>
    <row r="4" spans="2:15" ht="14.45" customHeight="1">
      <c r="B4" s="97" t="s">
        <v>21</v>
      </c>
      <c r="C4" s="99" t="s">
        <v>1</v>
      </c>
      <c r="D4" s="101" t="s">
        <v>85</v>
      </c>
      <c r="E4" s="102"/>
      <c r="F4" s="102"/>
      <c r="G4" s="102"/>
      <c r="H4" s="103"/>
      <c r="I4" s="106" t="s">
        <v>78</v>
      </c>
      <c r="J4" s="103"/>
      <c r="K4" s="106" t="s">
        <v>86</v>
      </c>
      <c r="L4" s="102"/>
      <c r="M4" s="102"/>
      <c r="N4" s="102"/>
      <c r="O4" s="112"/>
    </row>
    <row r="5" spans="2:15" ht="14.45" customHeight="1" thickBot="1">
      <c r="B5" s="98"/>
      <c r="C5" s="100"/>
      <c r="D5" s="113" t="s">
        <v>87</v>
      </c>
      <c r="E5" s="110"/>
      <c r="F5" s="110"/>
      <c r="G5" s="110"/>
      <c r="H5" s="114"/>
      <c r="I5" s="109" t="s">
        <v>77</v>
      </c>
      <c r="J5" s="114"/>
      <c r="K5" s="109" t="s">
        <v>88</v>
      </c>
      <c r="L5" s="110"/>
      <c r="M5" s="110"/>
      <c r="N5" s="110"/>
      <c r="O5" s="111"/>
    </row>
    <row r="6" spans="2:15" ht="14.45" customHeight="1">
      <c r="B6" s="98"/>
      <c r="C6" s="100"/>
      <c r="D6" s="93">
        <v>2024</v>
      </c>
      <c r="E6" s="94"/>
      <c r="F6" s="93">
        <v>2023</v>
      </c>
      <c r="G6" s="94"/>
      <c r="H6" s="83" t="s">
        <v>22</v>
      </c>
      <c r="I6" s="104">
        <v>2024</v>
      </c>
      <c r="J6" s="104" t="s">
        <v>82</v>
      </c>
      <c r="K6" s="93">
        <v>2024</v>
      </c>
      <c r="L6" s="94"/>
      <c r="M6" s="93">
        <v>2023</v>
      </c>
      <c r="N6" s="94"/>
      <c r="O6" s="83" t="s">
        <v>22</v>
      </c>
    </row>
    <row r="7" spans="2:15" ht="15" customHeight="1" thickBot="1">
      <c r="B7" s="85" t="s">
        <v>21</v>
      </c>
      <c r="C7" s="87" t="s">
        <v>24</v>
      </c>
      <c r="D7" s="95"/>
      <c r="E7" s="96"/>
      <c r="F7" s="95"/>
      <c r="G7" s="96"/>
      <c r="H7" s="84"/>
      <c r="I7" s="105"/>
      <c r="J7" s="105"/>
      <c r="K7" s="95"/>
      <c r="L7" s="96"/>
      <c r="M7" s="95"/>
      <c r="N7" s="96"/>
      <c r="O7" s="84"/>
    </row>
    <row r="8" spans="2:15" ht="15" customHeight="1">
      <c r="B8" s="85"/>
      <c r="C8" s="87"/>
      <c r="D8" s="6" t="s">
        <v>25</v>
      </c>
      <c r="E8" s="7" t="s">
        <v>2</v>
      </c>
      <c r="F8" s="6" t="s">
        <v>25</v>
      </c>
      <c r="G8" s="7" t="s">
        <v>2</v>
      </c>
      <c r="H8" s="89" t="s">
        <v>26</v>
      </c>
      <c r="I8" s="8" t="s">
        <v>25</v>
      </c>
      <c r="J8" s="91" t="s">
        <v>79</v>
      </c>
      <c r="K8" s="6" t="s">
        <v>25</v>
      </c>
      <c r="L8" s="7" t="s">
        <v>2</v>
      </c>
      <c r="M8" s="6" t="s">
        <v>25</v>
      </c>
      <c r="N8" s="7" t="s">
        <v>2</v>
      </c>
      <c r="O8" s="89" t="s">
        <v>26</v>
      </c>
    </row>
    <row r="9" spans="2:15" ht="15" customHeight="1" thickBot="1">
      <c r="B9" s="86"/>
      <c r="C9" s="88"/>
      <c r="D9" s="9" t="s">
        <v>27</v>
      </c>
      <c r="E9" s="10" t="s">
        <v>28</v>
      </c>
      <c r="F9" s="9" t="s">
        <v>27</v>
      </c>
      <c r="G9" s="10" t="s">
        <v>28</v>
      </c>
      <c r="H9" s="90"/>
      <c r="I9" s="11" t="s">
        <v>27</v>
      </c>
      <c r="J9" s="92"/>
      <c r="K9" s="9" t="s">
        <v>27</v>
      </c>
      <c r="L9" s="10" t="s">
        <v>28</v>
      </c>
      <c r="M9" s="9" t="s">
        <v>27</v>
      </c>
      <c r="N9" s="10" t="s">
        <v>28</v>
      </c>
      <c r="O9" s="90"/>
    </row>
    <row r="10" spans="2:15" ht="15" thickBot="1">
      <c r="B10" s="62"/>
      <c r="C10" s="13" t="s">
        <v>9</v>
      </c>
      <c r="D10" s="14">
        <v>25</v>
      </c>
      <c r="E10" s="15">
        <v>0.44642857142857145</v>
      </c>
      <c r="F10" s="14">
        <v>18</v>
      </c>
      <c r="G10" s="15">
        <v>0.58064516129032262</v>
      </c>
      <c r="H10" s="16">
        <v>0.38888888888888884</v>
      </c>
      <c r="I10" s="14">
        <v>29</v>
      </c>
      <c r="J10" s="16">
        <v>-0.13793103448275867</v>
      </c>
      <c r="K10" s="14">
        <v>126</v>
      </c>
      <c r="L10" s="15">
        <v>0.38297872340425532</v>
      </c>
      <c r="M10" s="14">
        <v>160</v>
      </c>
      <c r="N10" s="15">
        <v>0.47477744807121663</v>
      </c>
      <c r="O10" s="16">
        <v>-0.21250000000000002</v>
      </c>
    </row>
    <row r="11" spans="2:15" ht="15" thickBot="1">
      <c r="B11" s="63"/>
      <c r="C11" s="18" t="s">
        <v>12</v>
      </c>
      <c r="D11" s="19">
        <v>7</v>
      </c>
      <c r="E11" s="20">
        <v>0.125</v>
      </c>
      <c r="F11" s="19">
        <v>4</v>
      </c>
      <c r="G11" s="20">
        <v>0.12903225806451613</v>
      </c>
      <c r="H11" s="21">
        <v>0.75</v>
      </c>
      <c r="I11" s="19">
        <v>8</v>
      </c>
      <c r="J11" s="21">
        <v>-0.125</v>
      </c>
      <c r="K11" s="19">
        <v>56</v>
      </c>
      <c r="L11" s="20">
        <v>0.1702127659574468</v>
      </c>
      <c r="M11" s="19">
        <v>61</v>
      </c>
      <c r="N11" s="20">
        <v>0.18100890207715134</v>
      </c>
      <c r="O11" s="21">
        <v>-8.1967213114754078E-2</v>
      </c>
    </row>
    <row r="12" spans="2:15" ht="15" thickBot="1">
      <c r="B12" s="63"/>
      <c r="C12" s="13" t="s">
        <v>68</v>
      </c>
      <c r="D12" s="14">
        <v>4</v>
      </c>
      <c r="E12" s="15">
        <v>7.1428571428571425E-2</v>
      </c>
      <c r="F12" s="14">
        <v>0</v>
      </c>
      <c r="G12" s="15">
        <v>0</v>
      </c>
      <c r="H12" s="16"/>
      <c r="I12" s="14">
        <v>8</v>
      </c>
      <c r="J12" s="16">
        <v>-0.5</v>
      </c>
      <c r="K12" s="14">
        <v>26</v>
      </c>
      <c r="L12" s="15">
        <v>7.9027355623100301E-2</v>
      </c>
      <c r="M12" s="14">
        <v>17</v>
      </c>
      <c r="N12" s="15">
        <v>5.0445103857566766E-2</v>
      </c>
      <c r="O12" s="16">
        <v>0.52941176470588225</v>
      </c>
    </row>
    <row r="13" spans="2:15" ht="15" thickBot="1">
      <c r="B13" s="63"/>
      <c r="C13" s="64" t="s">
        <v>61</v>
      </c>
      <c r="D13" s="19">
        <v>3</v>
      </c>
      <c r="E13" s="20">
        <v>5.3571428571428568E-2</v>
      </c>
      <c r="F13" s="19">
        <v>1</v>
      </c>
      <c r="G13" s="20">
        <v>3.2258064516129031E-2</v>
      </c>
      <c r="H13" s="21">
        <v>2</v>
      </c>
      <c r="I13" s="19">
        <v>6</v>
      </c>
      <c r="J13" s="21">
        <v>-0.5</v>
      </c>
      <c r="K13" s="19">
        <v>24</v>
      </c>
      <c r="L13" s="20">
        <v>7.29483282674772E-2</v>
      </c>
      <c r="M13" s="19">
        <v>22</v>
      </c>
      <c r="N13" s="20">
        <v>6.5281899109792291E-2</v>
      </c>
      <c r="O13" s="21">
        <v>9.0909090909090828E-2</v>
      </c>
    </row>
    <row r="14" spans="2:15" ht="15" thickBot="1">
      <c r="B14" s="63"/>
      <c r="C14" s="65" t="s">
        <v>11</v>
      </c>
      <c r="D14" s="14">
        <v>0</v>
      </c>
      <c r="E14" s="15">
        <v>0</v>
      </c>
      <c r="F14" s="14">
        <v>5</v>
      </c>
      <c r="G14" s="15">
        <v>0.16129032258064516</v>
      </c>
      <c r="H14" s="16">
        <v>-1</v>
      </c>
      <c r="I14" s="14">
        <v>5</v>
      </c>
      <c r="J14" s="16">
        <v>-1</v>
      </c>
      <c r="K14" s="14">
        <v>22</v>
      </c>
      <c r="L14" s="15">
        <v>6.6869300911854099E-2</v>
      </c>
      <c r="M14" s="14">
        <v>11</v>
      </c>
      <c r="N14" s="15">
        <v>3.2640949554896145E-2</v>
      </c>
      <c r="O14" s="16">
        <v>1</v>
      </c>
    </row>
    <row r="15" spans="2:15" ht="15" thickBot="1">
      <c r="B15" s="63"/>
      <c r="C15" s="66" t="s">
        <v>16</v>
      </c>
      <c r="D15" s="19">
        <v>4</v>
      </c>
      <c r="E15" s="20">
        <v>7.1428571428571425E-2</v>
      </c>
      <c r="F15" s="19">
        <v>0</v>
      </c>
      <c r="G15" s="20">
        <v>0</v>
      </c>
      <c r="H15" s="21"/>
      <c r="I15" s="19">
        <v>3</v>
      </c>
      <c r="J15" s="21">
        <v>0.33333333333333326</v>
      </c>
      <c r="K15" s="19">
        <v>19</v>
      </c>
      <c r="L15" s="20">
        <v>5.7750759878419454E-2</v>
      </c>
      <c r="M15" s="19">
        <v>37</v>
      </c>
      <c r="N15" s="20">
        <v>0.10979228486646884</v>
      </c>
      <c r="O15" s="21">
        <v>-0.48648648648648651</v>
      </c>
    </row>
    <row r="16" spans="2:15" ht="15" thickBot="1">
      <c r="B16" s="63"/>
      <c r="C16" s="13" t="s">
        <v>17</v>
      </c>
      <c r="D16" s="14">
        <v>0</v>
      </c>
      <c r="E16" s="15">
        <v>0</v>
      </c>
      <c r="F16" s="14">
        <v>0</v>
      </c>
      <c r="G16" s="15">
        <v>0</v>
      </c>
      <c r="H16" s="16"/>
      <c r="I16" s="14">
        <v>1</v>
      </c>
      <c r="J16" s="16">
        <v>-1</v>
      </c>
      <c r="K16" s="14">
        <v>11</v>
      </c>
      <c r="L16" s="15">
        <v>3.3434650455927049E-2</v>
      </c>
      <c r="M16" s="14">
        <v>3</v>
      </c>
      <c r="N16" s="15">
        <v>8.9020771513353119E-3</v>
      </c>
      <c r="O16" s="16">
        <v>2.6666666666666665</v>
      </c>
    </row>
    <row r="17" spans="2:16" ht="15" thickBot="1">
      <c r="B17" s="63"/>
      <c r="C17" s="66" t="s">
        <v>29</v>
      </c>
      <c r="D17" s="19">
        <v>13</v>
      </c>
      <c r="E17" s="20">
        <v>0.23214285714285715</v>
      </c>
      <c r="F17" s="19">
        <v>3</v>
      </c>
      <c r="G17" s="20">
        <v>9.6774193548387094E-2</v>
      </c>
      <c r="H17" s="21">
        <v>3.333333333333333</v>
      </c>
      <c r="I17" s="19">
        <v>9</v>
      </c>
      <c r="J17" s="21">
        <v>0.13043478260869565</v>
      </c>
      <c r="K17" s="19">
        <v>45</v>
      </c>
      <c r="L17" s="20">
        <v>0.13677811550151975</v>
      </c>
      <c r="M17" s="19">
        <v>26</v>
      </c>
      <c r="N17" s="20">
        <v>7.71513353115727E-2</v>
      </c>
      <c r="O17" s="21">
        <v>0.73076923076923084</v>
      </c>
    </row>
    <row r="18" spans="2:16" ht="15" thickBot="1">
      <c r="B18" s="22" t="s">
        <v>34</v>
      </c>
      <c r="C18" s="22" t="s">
        <v>30</v>
      </c>
      <c r="D18" s="23">
        <v>56</v>
      </c>
      <c r="E18" s="24">
        <v>1</v>
      </c>
      <c r="F18" s="23">
        <v>31</v>
      </c>
      <c r="G18" s="24">
        <v>1</v>
      </c>
      <c r="H18" s="25">
        <v>0.80645161290322576</v>
      </c>
      <c r="I18" s="23">
        <v>69</v>
      </c>
      <c r="J18" s="24">
        <v>-0.18840579710144922</v>
      </c>
      <c r="K18" s="23">
        <v>329</v>
      </c>
      <c r="L18" s="24">
        <v>1</v>
      </c>
      <c r="M18" s="23">
        <v>337</v>
      </c>
      <c r="N18" s="24">
        <v>1</v>
      </c>
      <c r="O18" s="25">
        <v>-2.3738872403560873E-2</v>
      </c>
    </row>
    <row r="19" spans="2:16" ht="15" thickBot="1">
      <c r="B19" s="62"/>
      <c r="C19" s="13" t="s">
        <v>10</v>
      </c>
      <c r="D19" s="14">
        <v>328</v>
      </c>
      <c r="E19" s="15">
        <v>0.17003628823224468</v>
      </c>
      <c r="F19" s="14">
        <v>525</v>
      </c>
      <c r="G19" s="15">
        <v>0.1718494271685761</v>
      </c>
      <c r="H19" s="16">
        <v>-0.37523809523809526</v>
      </c>
      <c r="I19" s="14">
        <v>710</v>
      </c>
      <c r="J19" s="16">
        <v>-0.53802816901408446</v>
      </c>
      <c r="K19" s="14">
        <v>3955</v>
      </c>
      <c r="L19" s="15">
        <v>0.23020954598370197</v>
      </c>
      <c r="M19" s="14">
        <v>3174</v>
      </c>
      <c r="N19" s="15">
        <v>0.15833582759652798</v>
      </c>
      <c r="O19" s="16">
        <v>0.24606175173282918</v>
      </c>
    </row>
    <row r="20" spans="2:16" ht="15" thickBot="1">
      <c r="B20" s="63"/>
      <c r="C20" s="18" t="s">
        <v>8</v>
      </c>
      <c r="D20" s="19">
        <v>475</v>
      </c>
      <c r="E20" s="20">
        <v>0.24624157594608606</v>
      </c>
      <c r="F20" s="19">
        <v>547</v>
      </c>
      <c r="G20" s="20">
        <v>0.17905073649754502</v>
      </c>
      <c r="H20" s="21">
        <v>-0.13162705667276053</v>
      </c>
      <c r="I20" s="19">
        <v>476</v>
      </c>
      <c r="J20" s="21">
        <v>-2.1008403361344463E-3</v>
      </c>
      <c r="K20" s="19">
        <v>3160</v>
      </c>
      <c r="L20" s="20">
        <v>0.18393480791618161</v>
      </c>
      <c r="M20" s="19">
        <v>3962</v>
      </c>
      <c r="N20" s="20">
        <v>0.19764541554424822</v>
      </c>
      <c r="O20" s="21">
        <v>-0.20242301867743562</v>
      </c>
    </row>
    <row r="21" spans="2:16" ht="15" thickBot="1">
      <c r="B21" s="63"/>
      <c r="C21" s="13" t="s">
        <v>9</v>
      </c>
      <c r="D21" s="14">
        <v>266</v>
      </c>
      <c r="E21" s="15">
        <v>0.13789528252980818</v>
      </c>
      <c r="F21" s="14">
        <v>419</v>
      </c>
      <c r="G21" s="15">
        <v>0.13715220949263501</v>
      </c>
      <c r="H21" s="16">
        <v>-0.3651551312649165</v>
      </c>
      <c r="I21" s="14">
        <v>391</v>
      </c>
      <c r="J21" s="16">
        <v>-0.31969309462915596</v>
      </c>
      <c r="K21" s="14">
        <v>2565</v>
      </c>
      <c r="L21" s="15">
        <v>0.14930151338766007</v>
      </c>
      <c r="M21" s="14">
        <v>3494</v>
      </c>
      <c r="N21" s="15">
        <v>0.1742991120423027</v>
      </c>
      <c r="O21" s="16">
        <v>-0.26588437321121927</v>
      </c>
    </row>
    <row r="22" spans="2:16" ht="15" thickBot="1">
      <c r="B22" s="63"/>
      <c r="C22" s="64" t="s">
        <v>4</v>
      </c>
      <c r="D22" s="19">
        <v>352</v>
      </c>
      <c r="E22" s="20">
        <v>0.18247796785899431</v>
      </c>
      <c r="F22" s="19">
        <v>527</v>
      </c>
      <c r="G22" s="20">
        <v>0.17250409165302782</v>
      </c>
      <c r="H22" s="21">
        <v>-0.33206831119544589</v>
      </c>
      <c r="I22" s="19">
        <v>423</v>
      </c>
      <c r="J22" s="21">
        <v>-0.1678486997635934</v>
      </c>
      <c r="K22" s="19">
        <v>2560</v>
      </c>
      <c r="L22" s="20">
        <v>0.1490104772991851</v>
      </c>
      <c r="M22" s="19">
        <v>2334</v>
      </c>
      <c r="N22" s="20">
        <v>0.11643220592636935</v>
      </c>
      <c r="O22" s="21">
        <v>9.682947729220226E-2</v>
      </c>
    </row>
    <row r="23" spans="2:16" ht="15" thickBot="1">
      <c r="B23" s="63"/>
      <c r="C23" s="65" t="s">
        <v>3</v>
      </c>
      <c r="D23" s="14">
        <v>184</v>
      </c>
      <c r="E23" s="15">
        <v>9.5386210471747016E-2</v>
      </c>
      <c r="F23" s="14">
        <v>552</v>
      </c>
      <c r="G23" s="15">
        <v>0.18068739770867431</v>
      </c>
      <c r="H23" s="16">
        <v>-0.66666666666666674</v>
      </c>
      <c r="I23" s="14">
        <v>660</v>
      </c>
      <c r="J23" s="16">
        <v>-0.72121212121212119</v>
      </c>
      <c r="K23" s="14">
        <v>2195</v>
      </c>
      <c r="L23" s="15">
        <v>0.12776484284051223</v>
      </c>
      <c r="M23" s="14">
        <v>3561</v>
      </c>
      <c r="N23" s="15">
        <v>0.17764142472313679</v>
      </c>
      <c r="O23" s="16">
        <v>-0.38360011232799773</v>
      </c>
    </row>
    <row r="24" spans="2:16" ht="15" thickBot="1">
      <c r="B24" s="63"/>
      <c r="C24" s="66" t="s">
        <v>12</v>
      </c>
      <c r="D24" s="19">
        <v>190</v>
      </c>
      <c r="E24" s="20">
        <v>9.8496630378434424E-2</v>
      </c>
      <c r="F24" s="19">
        <v>253</v>
      </c>
      <c r="G24" s="20">
        <v>8.2815057283142396E-2</v>
      </c>
      <c r="H24" s="21">
        <v>-0.24901185770750989</v>
      </c>
      <c r="I24" s="19">
        <v>351</v>
      </c>
      <c r="J24" s="21">
        <v>-0.45868945868945865</v>
      </c>
      <c r="K24" s="19">
        <v>1733</v>
      </c>
      <c r="L24" s="20">
        <v>0.10087310826542491</v>
      </c>
      <c r="M24" s="19">
        <v>1702</v>
      </c>
      <c r="N24" s="20">
        <v>8.4904719145964286E-2</v>
      </c>
      <c r="O24" s="21">
        <v>1.8213866039952897E-2</v>
      </c>
    </row>
    <row r="25" spans="2:16" ht="15" thickBot="1">
      <c r="B25" s="63"/>
      <c r="C25" s="13" t="s">
        <v>11</v>
      </c>
      <c r="D25" s="14">
        <v>93</v>
      </c>
      <c r="E25" s="15">
        <v>4.821150855365474E-2</v>
      </c>
      <c r="F25" s="14">
        <v>171</v>
      </c>
      <c r="G25" s="15">
        <v>5.597381342062193E-2</v>
      </c>
      <c r="H25" s="16">
        <v>-0.45614035087719296</v>
      </c>
      <c r="I25" s="14">
        <v>96</v>
      </c>
      <c r="J25" s="16">
        <v>-3.125E-2</v>
      </c>
      <c r="K25" s="14">
        <v>689</v>
      </c>
      <c r="L25" s="15">
        <v>4.0104772991850987E-2</v>
      </c>
      <c r="M25" s="14">
        <v>1240</v>
      </c>
      <c r="N25" s="15">
        <v>6.1857727227377035E-2</v>
      </c>
      <c r="O25" s="16">
        <v>-0.4443548387096774</v>
      </c>
    </row>
    <row r="26" spans="2:16" ht="15" thickBot="1">
      <c r="B26" s="63"/>
      <c r="C26" s="66" t="s">
        <v>55</v>
      </c>
      <c r="D26" s="19">
        <v>18</v>
      </c>
      <c r="E26" s="20">
        <v>9.3312597200622092E-3</v>
      </c>
      <c r="F26" s="19">
        <v>45</v>
      </c>
      <c r="G26" s="20">
        <v>1.4729950900163666E-2</v>
      </c>
      <c r="H26" s="21">
        <v>-0.6</v>
      </c>
      <c r="I26" s="19">
        <v>16</v>
      </c>
      <c r="J26" s="21">
        <v>0.125</v>
      </c>
      <c r="K26" s="19">
        <v>165</v>
      </c>
      <c r="L26" s="20">
        <v>9.6041909196740403E-3</v>
      </c>
      <c r="M26" s="19">
        <v>320</v>
      </c>
      <c r="N26" s="20">
        <v>1.5963284445774717E-2</v>
      </c>
      <c r="O26" s="21">
        <v>-0.484375</v>
      </c>
    </row>
    <row r="27" spans="2:16" ht="15" thickBot="1">
      <c r="B27" s="67"/>
      <c r="C27" s="13" t="s">
        <v>29</v>
      </c>
      <c r="D27" s="14">
        <f>+D28-SUM(D19:D26)</f>
        <v>23</v>
      </c>
      <c r="E27" s="15">
        <f>+E28-SUM(E19:E26)</f>
        <v>1.1923276308968389E-2</v>
      </c>
      <c r="F27" s="14">
        <f>+F28-SUM(F19:F26)</f>
        <v>16</v>
      </c>
      <c r="G27" s="15">
        <f>+G28-SUM(G19:G26)</f>
        <v>5.2373158756138238E-3</v>
      </c>
      <c r="H27" s="16">
        <f>+D27/F27-1</f>
        <v>0.4375</v>
      </c>
      <c r="I27" s="14">
        <f>+I28-SUM(I20:I26)</f>
        <v>737</v>
      </c>
      <c r="J27" s="16">
        <f>+D27/I27-1</f>
        <v>-0.96879240162822255</v>
      </c>
      <c r="K27" s="14">
        <f>+K28-SUM(K19:K26)</f>
        <v>158</v>
      </c>
      <c r="L27" s="15">
        <f>+L28-SUM(L19:L26)</f>
        <v>9.1967403958090888E-3</v>
      </c>
      <c r="M27" s="14">
        <f>+M28-SUM(M19:M26)</f>
        <v>259</v>
      </c>
      <c r="N27" s="15">
        <f>+N28-SUM(N19:N26)</f>
        <v>1.2920283348298867E-2</v>
      </c>
      <c r="O27" s="16">
        <f>+K27/M27-1</f>
        <v>-0.38996138996138996</v>
      </c>
    </row>
    <row r="28" spans="2:16" ht="15" thickBot="1">
      <c r="B28" s="22" t="s">
        <v>35</v>
      </c>
      <c r="C28" s="22" t="s">
        <v>30</v>
      </c>
      <c r="D28" s="23">
        <v>1929</v>
      </c>
      <c r="E28" s="24">
        <v>1</v>
      </c>
      <c r="F28" s="23">
        <v>3055</v>
      </c>
      <c r="G28" s="24">
        <v>1</v>
      </c>
      <c r="H28" s="25">
        <v>-0.36857610474631752</v>
      </c>
      <c r="I28" s="23">
        <v>3150</v>
      </c>
      <c r="J28" s="24">
        <v>-0.38761904761904764</v>
      </c>
      <c r="K28" s="23">
        <v>17180</v>
      </c>
      <c r="L28" s="24">
        <v>1</v>
      </c>
      <c r="M28" s="23">
        <v>20046</v>
      </c>
      <c r="N28" s="24">
        <v>1</v>
      </c>
      <c r="O28" s="25">
        <v>-0.14297116631746987</v>
      </c>
    </row>
    <row r="29" spans="2:16" ht="15" thickBot="1">
      <c r="B29" s="22" t="s">
        <v>44</v>
      </c>
      <c r="C29" s="22" t="s">
        <v>30</v>
      </c>
      <c r="D29" s="23">
        <v>3</v>
      </c>
      <c r="E29" s="24">
        <v>1</v>
      </c>
      <c r="F29" s="23">
        <v>1</v>
      </c>
      <c r="G29" s="24">
        <v>1</v>
      </c>
      <c r="H29" s="25">
        <v>2</v>
      </c>
      <c r="I29" s="23">
        <v>2</v>
      </c>
      <c r="J29" s="24">
        <v>0.5</v>
      </c>
      <c r="K29" s="23">
        <v>19</v>
      </c>
      <c r="L29" s="24">
        <v>1</v>
      </c>
      <c r="M29" s="23">
        <v>18</v>
      </c>
      <c r="N29" s="24">
        <v>1</v>
      </c>
      <c r="O29" s="25">
        <v>5.555555555555558E-2</v>
      </c>
      <c r="P29" s="33"/>
    </row>
    <row r="30" spans="2:16" ht="15" thickBot="1">
      <c r="B30" s="79"/>
      <c r="C30" s="80" t="s">
        <v>30</v>
      </c>
      <c r="D30" s="26">
        <v>1988</v>
      </c>
      <c r="E30" s="27">
        <v>1</v>
      </c>
      <c r="F30" s="26">
        <v>3087</v>
      </c>
      <c r="G30" s="27">
        <v>1</v>
      </c>
      <c r="H30" s="28">
        <v>-0.35600907029478457</v>
      </c>
      <c r="I30" s="26">
        <v>3221</v>
      </c>
      <c r="J30" s="28">
        <v>-0.38280037255510713</v>
      </c>
      <c r="K30" s="26">
        <v>17528</v>
      </c>
      <c r="L30" s="27">
        <v>1</v>
      </c>
      <c r="M30" s="26">
        <v>20401</v>
      </c>
      <c r="N30" s="27">
        <v>1</v>
      </c>
      <c r="O30" s="28">
        <v>-0.14082643007695705</v>
      </c>
      <c r="P30" s="33"/>
    </row>
    <row r="31" spans="2:16" ht="14.45" customHeight="1">
      <c r="B31" s="57" t="s">
        <v>116</v>
      </c>
      <c r="C31" s="29"/>
      <c r="D31" s="1"/>
      <c r="E31" s="1"/>
      <c r="F31" s="1"/>
      <c r="G31" s="1"/>
    </row>
    <row r="32" spans="2:16">
      <c r="B32" s="30" t="s">
        <v>58</v>
      </c>
      <c r="C32" s="1"/>
      <c r="D32" s="1"/>
      <c r="E32" s="1"/>
      <c r="F32" s="1"/>
      <c r="G32" s="1"/>
    </row>
    <row r="33" spans="2:15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107" t="s">
        <v>36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60"/>
    </row>
    <row r="35" spans="2:15" ht="15" thickBot="1">
      <c r="B35" s="108" t="s">
        <v>37</v>
      </c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61" t="s">
        <v>33</v>
      </c>
    </row>
    <row r="36" spans="2:15" ht="14.45" customHeight="1">
      <c r="B36" s="97" t="s">
        <v>21</v>
      </c>
      <c r="C36" s="99" t="s">
        <v>1</v>
      </c>
      <c r="D36" s="101" t="s">
        <v>85</v>
      </c>
      <c r="E36" s="102"/>
      <c r="F36" s="102"/>
      <c r="G36" s="102"/>
      <c r="H36" s="103"/>
      <c r="I36" s="106" t="s">
        <v>78</v>
      </c>
      <c r="J36" s="103"/>
      <c r="K36" s="106" t="s">
        <v>86</v>
      </c>
      <c r="L36" s="102"/>
      <c r="M36" s="102"/>
      <c r="N36" s="102"/>
      <c r="O36" s="112"/>
    </row>
    <row r="37" spans="2:15" ht="14.45" customHeight="1" thickBot="1">
      <c r="B37" s="98"/>
      <c r="C37" s="100"/>
      <c r="D37" s="113" t="s">
        <v>87</v>
      </c>
      <c r="E37" s="110"/>
      <c r="F37" s="110"/>
      <c r="G37" s="110"/>
      <c r="H37" s="114"/>
      <c r="I37" s="109" t="s">
        <v>77</v>
      </c>
      <c r="J37" s="114"/>
      <c r="K37" s="109" t="s">
        <v>88</v>
      </c>
      <c r="L37" s="110"/>
      <c r="M37" s="110"/>
      <c r="N37" s="110"/>
      <c r="O37" s="111"/>
    </row>
    <row r="38" spans="2:15" ht="14.45" customHeight="1">
      <c r="B38" s="98"/>
      <c r="C38" s="100"/>
      <c r="D38" s="93">
        <v>2024</v>
      </c>
      <c r="E38" s="94"/>
      <c r="F38" s="93">
        <v>2023</v>
      </c>
      <c r="G38" s="94"/>
      <c r="H38" s="83" t="s">
        <v>22</v>
      </c>
      <c r="I38" s="104">
        <v>2024</v>
      </c>
      <c r="J38" s="104" t="s">
        <v>82</v>
      </c>
      <c r="K38" s="93">
        <v>2024</v>
      </c>
      <c r="L38" s="94"/>
      <c r="M38" s="93">
        <v>2023</v>
      </c>
      <c r="N38" s="94"/>
      <c r="O38" s="83" t="s">
        <v>22</v>
      </c>
    </row>
    <row r="39" spans="2:15" ht="14.45" customHeight="1" thickBot="1">
      <c r="B39" s="85" t="s">
        <v>21</v>
      </c>
      <c r="C39" s="87" t="s">
        <v>24</v>
      </c>
      <c r="D39" s="95"/>
      <c r="E39" s="96"/>
      <c r="F39" s="95"/>
      <c r="G39" s="96"/>
      <c r="H39" s="84"/>
      <c r="I39" s="105"/>
      <c r="J39" s="105"/>
      <c r="K39" s="95"/>
      <c r="L39" s="96"/>
      <c r="M39" s="95"/>
      <c r="N39" s="96"/>
      <c r="O39" s="84"/>
    </row>
    <row r="40" spans="2:15" ht="14.45" customHeight="1">
      <c r="B40" s="85"/>
      <c r="C40" s="87"/>
      <c r="D40" s="6" t="s">
        <v>25</v>
      </c>
      <c r="E40" s="7" t="s">
        <v>2</v>
      </c>
      <c r="F40" s="6" t="s">
        <v>25</v>
      </c>
      <c r="G40" s="7" t="s">
        <v>2</v>
      </c>
      <c r="H40" s="89" t="s">
        <v>26</v>
      </c>
      <c r="I40" s="8" t="s">
        <v>25</v>
      </c>
      <c r="J40" s="91" t="s">
        <v>79</v>
      </c>
      <c r="K40" s="6" t="s">
        <v>25</v>
      </c>
      <c r="L40" s="7" t="s">
        <v>2</v>
      </c>
      <c r="M40" s="6" t="s">
        <v>25</v>
      </c>
      <c r="N40" s="7" t="s">
        <v>2</v>
      </c>
      <c r="O40" s="89" t="s">
        <v>26</v>
      </c>
    </row>
    <row r="41" spans="2:15" ht="14.45" customHeight="1" thickBot="1">
      <c r="B41" s="86"/>
      <c r="C41" s="88"/>
      <c r="D41" s="9" t="s">
        <v>27</v>
      </c>
      <c r="E41" s="10" t="s">
        <v>28</v>
      </c>
      <c r="F41" s="9" t="s">
        <v>27</v>
      </c>
      <c r="G41" s="10" t="s">
        <v>28</v>
      </c>
      <c r="H41" s="90"/>
      <c r="I41" s="11" t="s">
        <v>27</v>
      </c>
      <c r="J41" s="92"/>
      <c r="K41" s="9" t="s">
        <v>27</v>
      </c>
      <c r="L41" s="10" t="s">
        <v>28</v>
      </c>
      <c r="M41" s="9" t="s">
        <v>27</v>
      </c>
      <c r="N41" s="10" t="s">
        <v>28</v>
      </c>
      <c r="O41" s="90"/>
    </row>
    <row r="42" spans="2:15" ht="14.45" customHeight="1" thickBot="1">
      <c r="B42" s="62"/>
      <c r="C42" s="13"/>
      <c r="D42" s="14"/>
      <c r="E42" s="15"/>
      <c r="F42" s="14"/>
      <c r="G42" s="15"/>
      <c r="H42" s="16"/>
      <c r="I42" s="14"/>
      <c r="J42" s="16"/>
      <c r="K42" s="14"/>
      <c r="L42" s="15"/>
      <c r="M42" s="14"/>
      <c r="N42" s="15"/>
      <c r="O42" s="16"/>
    </row>
    <row r="43" spans="2:15" ht="15" thickBot="1">
      <c r="B43" s="22" t="s">
        <v>34</v>
      </c>
      <c r="C43" s="22" t="s">
        <v>30</v>
      </c>
      <c r="D43" s="23"/>
      <c r="E43" s="24"/>
      <c r="F43" s="23"/>
      <c r="G43" s="24"/>
      <c r="H43" s="25"/>
      <c r="I43" s="23"/>
      <c r="J43" s="24"/>
      <c r="K43" s="23"/>
      <c r="L43" s="24"/>
      <c r="M43" s="23"/>
      <c r="N43" s="24"/>
      <c r="O43" s="25"/>
    </row>
    <row r="44" spans="2:15" ht="15" thickBot="1">
      <c r="B44" s="62"/>
      <c r="C44" s="13" t="s">
        <v>10</v>
      </c>
      <c r="D44" s="14">
        <v>259</v>
      </c>
      <c r="E44" s="15">
        <v>0.20281910728269381</v>
      </c>
      <c r="F44" s="14">
        <v>440</v>
      </c>
      <c r="G44" s="15">
        <v>0.19272886552781429</v>
      </c>
      <c r="H44" s="16">
        <v>-0.41136363636363638</v>
      </c>
      <c r="I44" s="14">
        <v>556</v>
      </c>
      <c r="J44" s="16">
        <v>-0.53417266187050361</v>
      </c>
      <c r="K44" s="14">
        <v>3313</v>
      </c>
      <c r="L44" s="15">
        <v>0.26711279529146176</v>
      </c>
      <c r="M44" s="14">
        <v>2651</v>
      </c>
      <c r="N44" s="15">
        <v>0.17530749900806772</v>
      </c>
      <c r="O44" s="16">
        <v>0.24971708789136171</v>
      </c>
    </row>
    <row r="45" spans="2:15" ht="15" thickBot="1">
      <c r="B45" s="63"/>
      <c r="C45" s="18" t="s">
        <v>8</v>
      </c>
      <c r="D45" s="19">
        <v>407</v>
      </c>
      <c r="E45" s="20">
        <v>0.31871574001566172</v>
      </c>
      <c r="F45" s="19">
        <v>411</v>
      </c>
      <c r="G45" s="20">
        <v>0.1800262812089356</v>
      </c>
      <c r="H45" s="21">
        <v>-9.7323600973235891E-3</v>
      </c>
      <c r="I45" s="19">
        <v>373</v>
      </c>
      <c r="J45" s="21">
        <v>9.1152815013404886E-2</v>
      </c>
      <c r="K45" s="19">
        <v>2587</v>
      </c>
      <c r="L45" s="20">
        <v>0.20857856970087882</v>
      </c>
      <c r="M45" s="19">
        <v>3145</v>
      </c>
      <c r="N45" s="20">
        <v>0.20797513556407882</v>
      </c>
      <c r="O45" s="21">
        <v>-0.17742448330683624</v>
      </c>
    </row>
    <row r="46" spans="2:15" ht="15" customHeight="1" thickBot="1">
      <c r="B46" s="63"/>
      <c r="C46" s="13" t="s">
        <v>3</v>
      </c>
      <c r="D46" s="14">
        <v>138</v>
      </c>
      <c r="E46" s="15">
        <v>0.10806577916992952</v>
      </c>
      <c r="F46" s="14">
        <v>464</v>
      </c>
      <c r="G46" s="15">
        <v>0.20324134910205868</v>
      </c>
      <c r="H46" s="16">
        <v>-0.70258620689655171</v>
      </c>
      <c r="I46" s="14">
        <v>568</v>
      </c>
      <c r="J46" s="16">
        <v>-0.75704225352112675</v>
      </c>
      <c r="K46" s="14">
        <v>1847</v>
      </c>
      <c r="L46" s="15">
        <v>0.14891558493912763</v>
      </c>
      <c r="M46" s="14">
        <v>3156</v>
      </c>
      <c r="N46" s="15">
        <v>0.20870255257241105</v>
      </c>
      <c r="O46" s="16">
        <v>-0.41476552598225602</v>
      </c>
    </row>
    <row r="47" spans="2:15" ht="15" thickBot="1">
      <c r="B47" s="63"/>
      <c r="C47" s="64" t="s">
        <v>4</v>
      </c>
      <c r="D47" s="19">
        <v>160</v>
      </c>
      <c r="E47" s="20">
        <v>0.12529365700861395</v>
      </c>
      <c r="F47" s="19">
        <v>408</v>
      </c>
      <c r="G47" s="20">
        <v>0.17871222076215507</v>
      </c>
      <c r="H47" s="21">
        <v>-0.60784313725490202</v>
      </c>
      <c r="I47" s="19">
        <v>271</v>
      </c>
      <c r="J47" s="21">
        <v>-0.40959409594095941</v>
      </c>
      <c r="K47" s="19">
        <v>1793</v>
      </c>
      <c r="L47" s="20">
        <v>0.14456179956462145</v>
      </c>
      <c r="M47" s="19">
        <v>1592</v>
      </c>
      <c r="N47" s="20">
        <v>0.10527707975135564</v>
      </c>
      <c r="O47" s="21">
        <v>0.12625628140703515</v>
      </c>
    </row>
    <row r="48" spans="2:15" ht="15" customHeight="1" thickBot="1">
      <c r="B48" s="63"/>
      <c r="C48" s="65" t="s">
        <v>9</v>
      </c>
      <c r="D48" s="14">
        <v>154</v>
      </c>
      <c r="E48" s="15">
        <v>0.12059514487079091</v>
      </c>
      <c r="F48" s="14">
        <v>318</v>
      </c>
      <c r="G48" s="15">
        <v>0.13929040735873849</v>
      </c>
      <c r="H48" s="16">
        <v>-0.51572327044025157</v>
      </c>
      <c r="I48" s="14">
        <v>246</v>
      </c>
      <c r="J48" s="16">
        <v>-0.37398373983739841</v>
      </c>
      <c r="K48" s="14">
        <v>1754</v>
      </c>
      <c r="L48" s="15">
        <v>0.14141739901636702</v>
      </c>
      <c r="M48" s="14">
        <v>2799</v>
      </c>
      <c r="N48" s="15">
        <v>0.1850945642110832</v>
      </c>
      <c r="O48" s="16">
        <v>-0.3733476241514827</v>
      </c>
    </row>
    <row r="49" spans="2:15" ht="15" thickBot="1">
      <c r="B49" s="63"/>
      <c r="C49" s="66" t="s">
        <v>11</v>
      </c>
      <c r="D49" s="19">
        <v>70</v>
      </c>
      <c r="E49" s="20">
        <v>5.4815974941268601E-2</v>
      </c>
      <c r="F49" s="19">
        <v>82</v>
      </c>
      <c r="G49" s="20">
        <v>3.5917652212001751E-2</v>
      </c>
      <c r="H49" s="21">
        <v>-0.14634146341463417</v>
      </c>
      <c r="I49" s="19">
        <v>68</v>
      </c>
      <c r="J49" s="21">
        <v>2.9411764705882248E-2</v>
      </c>
      <c r="K49" s="19">
        <v>497</v>
      </c>
      <c r="L49" s="20">
        <v>4.0070950576473433E-2</v>
      </c>
      <c r="M49" s="19">
        <v>852</v>
      </c>
      <c r="N49" s="20">
        <v>5.6341753736278269E-2</v>
      </c>
      <c r="O49" s="21">
        <v>-0.41666666666666663</v>
      </c>
    </row>
    <row r="50" spans="2:15" ht="15" thickBot="1">
      <c r="B50" s="63"/>
      <c r="C50" s="13" t="s">
        <v>12</v>
      </c>
      <c r="D50" s="14">
        <v>71</v>
      </c>
      <c r="E50" s="15">
        <v>5.5599060297572438E-2</v>
      </c>
      <c r="F50" s="14">
        <v>116</v>
      </c>
      <c r="G50" s="15">
        <v>5.0810337275514671E-2</v>
      </c>
      <c r="H50" s="16">
        <v>-0.38793103448275867</v>
      </c>
      <c r="I50" s="14">
        <v>68</v>
      </c>
      <c r="J50" s="16">
        <v>4.4117647058823595E-2</v>
      </c>
      <c r="K50" s="14">
        <v>449</v>
      </c>
      <c r="L50" s="15">
        <v>3.6200919132467951E-2</v>
      </c>
      <c r="M50" s="14">
        <v>612</v>
      </c>
      <c r="N50" s="15">
        <v>4.0470837190847771E-2</v>
      </c>
      <c r="O50" s="16">
        <v>-0.2663398692810458</v>
      </c>
    </row>
    <row r="51" spans="2:15" ht="15" thickBot="1">
      <c r="B51" s="63"/>
      <c r="C51" s="66" t="s">
        <v>55</v>
      </c>
      <c r="D51" s="19">
        <v>18</v>
      </c>
      <c r="E51" s="20">
        <v>1.4095536413469069E-2</v>
      </c>
      <c r="F51" s="19">
        <v>44</v>
      </c>
      <c r="G51" s="20">
        <v>1.9272886552781428E-2</v>
      </c>
      <c r="H51" s="21">
        <v>-0.59090909090909083</v>
      </c>
      <c r="I51" s="19">
        <v>16</v>
      </c>
      <c r="J51" s="21">
        <v>0.125</v>
      </c>
      <c r="K51" s="19">
        <v>163</v>
      </c>
      <c r="L51" s="20">
        <v>1.3141981778601951E-2</v>
      </c>
      <c r="M51" s="19">
        <v>314</v>
      </c>
      <c r="N51" s="20">
        <v>2.0764449146938237E-2</v>
      </c>
      <c r="O51" s="21">
        <v>-0.48089171974522293</v>
      </c>
    </row>
    <row r="52" spans="2:15" ht="15" thickBot="1">
      <c r="B52" s="67"/>
      <c r="C52" s="13" t="s">
        <v>29</v>
      </c>
      <c r="D52" s="14">
        <v>0</v>
      </c>
      <c r="E52" s="15">
        <v>0</v>
      </c>
      <c r="F52" s="14">
        <v>0</v>
      </c>
      <c r="G52" s="15">
        <v>0</v>
      </c>
      <c r="H52" s="16"/>
      <c r="I52" s="14">
        <v>0</v>
      </c>
      <c r="J52" s="16"/>
      <c r="K52" s="14">
        <v>0</v>
      </c>
      <c r="L52" s="15">
        <v>0</v>
      </c>
      <c r="M52" s="14">
        <v>1</v>
      </c>
      <c r="N52" s="15">
        <v>6.612881893929374E-5</v>
      </c>
      <c r="O52" s="16">
        <v>-1</v>
      </c>
    </row>
    <row r="53" spans="2:15" ht="15" thickBot="1">
      <c r="B53" s="22" t="s">
        <v>35</v>
      </c>
      <c r="C53" s="22" t="s">
        <v>30</v>
      </c>
      <c r="D53" s="23">
        <v>1277</v>
      </c>
      <c r="E53" s="24">
        <v>1</v>
      </c>
      <c r="F53" s="23">
        <v>2283</v>
      </c>
      <c r="G53" s="24">
        <v>1</v>
      </c>
      <c r="H53" s="25">
        <v>-0.44064826982041172</v>
      </c>
      <c r="I53" s="23">
        <v>2166</v>
      </c>
      <c r="J53" s="24">
        <v>-0.41043397968605722</v>
      </c>
      <c r="K53" s="23">
        <v>12403</v>
      </c>
      <c r="L53" s="24">
        <v>1</v>
      </c>
      <c r="M53" s="23">
        <v>15122</v>
      </c>
      <c r="N53" s="24">
        <v>1</v>
      </c>
      <c r="O53" s="25">
        <v>-0.17980425869593974</v>
      </c>
    </row>
    <row r="54" spans="2:15" ht="15" thickBot="1">
      <c r="B54" s="22" t="s">
        <v>44</v>
      </c>
      <c r="C54" s="22" t="s">
        <v>30</v>
      </c>
      <c r="D54" s="23">
        <v>0</v>
      </c>
      <c r="E54" s="24">
        <v>1</v>
      </c>
      <c r="F54" s="23">
        <v>1</v>
      </c>
      <c r="G54" s="24">
        <v>1</v>
      </c>
      <c r="H54" s="25">
        <v>-1</v>
      </c>
      <c r="I54" s="23">
        <v>0</v>
      </c>
      <c r="J54" s="24"/>
      <c r="K54" s="23">
        <v>5</v>
      </c>
      <c r="L54" s="24">
        <v>1</v>
      </c>
      <c r="M54" s="23">
        <v>7</v>
      </c>
      <c r="N54" s="24">
        <v>1</v>
      </c>
      <c r="O54" s="25">
        <v>-0.2857142857142857</v>
      </c>
    </row>
    <row r="55" spans="2:15" ht="15" thickBot="1">
      <c r="B55" s="79"/>
      <c r="C55" s="80" t="s">
        <v>30</v>
      </c>
      <c r="D55" s="26">
        <v>1277</v>
      </c>
      <c r="E55" s="27">
        <v>1</v>
      </c>
      <c r="F55" s="26">
        <v>2284</v>
      </c>
      <c r="G55" s="27">
        <v>1</v>
      </c>
      <c r="H55" s="28">
        <v>-0.44089316987740801</v>
      </c>
      <c r="I55" s="26">
        <v>2166</v>
      </c>
      <c r="J55" s="28">
        <v>-0.41043397968605722</v>
      </c>
      <c r="K55" s="26">
        <v>12408</v>
      </c>
      <c r="L55" s="27">
        <v>1</v>
      </c>
      <c r="M55" s="26">
        <v>15129</v>
      </c>
      <c r="N55" s="27">
        <v>1</v>
      </c>
      <c r="O55" s="28">
        <v>-0.1798532619472536</v>
      </c>
    </row>
    <row r="56" spans="2:15">
      <c r="B56" s="57" t="s">
        <v>116</v>
      </c>
      <c r="C56" s="1"/>
      <c r="D56" s="1"/>
      <c r="E56" s="1"/>
      <c r="F56" s="1"/>
      <c r="G56" s="1"/>
    </row>
    <row r="57" spans="2:15">
      <c r="B57" s="30" t="s">
        <v>58</v>
      </c>
    </row>
    <row r="58" spans="2:15">
      <c r="B58" s="30"/>
    </row>
    <row r="59" spans="2:15">
      <c r="B59" s="107" t="s">
        <v>42</v>
      </c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60"/>
    </row>
    <row r="60" spans="2:15" ht="15" thickBot="1">
      <c r="B60" s="108" t="s">
        <v>43</v>
      </c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61" t="s">
        <v>33</v>
      </c>
    </row>
    <row r="61" spans="2:15">
      <c r="B61" s="97" t="s">
        <v>21</v>
      </c>
      <c r="C61" s="99" t="s">
        <v>1</v>
      </c>
      <c r="D61" s="101" t="s">
        <v>85</v>
      </c>
      <c r="E61" s="102"/>
      <c r="F61" s="102"/>
      <c r="G61" s="102"/>
      <c r="H61" s="103"/>
      <c r="I61" s="106" t="s">
        <v>78</v>
      </c>
      <c r="J61" s="103"/>
      <c r="K61" s="106" t="s">
        <v>86</v>
      </c>
      <c r="L61" s="102"/>
      <c r="M61" s="102"/>
      <c r="N61" s="102"/>
      <c r="O61" s="112"/>
    </row>
    <row r="62" spans="2:15" ht="15" thickBot="1">
      <c r="B62" s="98"/>
      <c r="C62" s="100"/>
      <c r="D62" s="113" t="s">
        <v>87</v>
      </c>
      <c r="E62" s="110"/>
      <c r="F62" s="110"/>
      <c r="G62" s="110"/>
      <c r="H62" s="114"/>
      <c r="I62" s="109" t="s">
        <v>77</v>
      </c>
      <c r="J62" s="114"/>
      <c r="K62" s="109" t="s">
        <v>88</v>
      </c>
      <c r="L62" s="110"/>
      <c r="M62" s="110"/>
      <c r="N62" s="110"/>
      <c r="O62" s="111"/>
    </row>
    <row r="63" spans="2:15" ht="15" customHeight="1">
      <c r="B63" s="98"/>
      <c r="C63" s="100"/>
      <c r="D63" s="93">
        <v>2024</v>
      </c>
      <c r="E63" s="94"/>
      <c r="F63" s="93">
        <v>2023</v>
      </c>
      <c r="G63" s="94"/>
      <c r="H63" s="83" t="s">
        <v>22</v>
      </c>
      <c r="I63" s="104">
        <v>2024</v>
      </c>
      <c r="J63" s="104" t="s">
        <v>82</v>
      </c>
      <c r="K63" s="93">
        <v>2024</v>
      </c>
      <c r="L63" s="94"/>
      <c r="M63" s="93">
        <v>2023</v>
      </c>
      <c r="N63" s="94"/>
      <c r="O63" s="83" t="s">
        <v>22</v>
      </c>
    </row>
    <row r="64" spans="2:15" ht="15" customHeight="1" thickBot="1">
      <c r="B64" s="85" t="s">
        <v>21</v>
      </c>
      <c r="C64" s="87" t="s">
        <v>24</v>
      </c>
      <c r="D64" s="95"/>
      <c r="E64" s="96"/>
      <c r="F64" s="95"/>
      <c r="G64" s="96"/>
      <c r="H64" s="84"/>
      <c r="I64" s="105"/>
      <c r="J64" s="105"/>
      <c r="K64" s="95"/>
      <c r="L64" s="96"/>
      <c r="M64" s="95"/>
      <c r="N64" s="96"/>
      <c r="O64" s="84"/>
    </row>
    <row r="65" spans="2:15" ht="15" customHeight="1">
      <c r="B65" s="85"/>
      <c r="C65" s="87"/>
      <c r="D65" s="6" t="s">
        <v>25</v>
      </c>
      <c r="E65" s="7" t="s">
        <v>2</v>
      </c>
      <c r="F65" s="6" t="s">
        <v>25</v>
      </c>
      <c r="G65" s="7" t="s">
        <v>2</v>
      </c>
      <c r="H65" s="89" t="s">
        <v>26</v>
      </c>
      <c r="I65" s="8" t="s">
        <v>25</v>
      </c>
      <c r="J65" s="91" t="s">
        <v>79</v>
      </c>
      <c r="K65" s="6" t="s">
        <v>25</v>
      </c>
      <c r="L65" s="7" t="s">
        <v>2</v>
      </c>
      <c r="M65" s="6" t="s">
        <v>25</v>
      </c>
      <c r="N65" s="7" t="s">
        <v>2</v>
      </c>
      <c r="O65" s="89" t="s">
        <v>26</v>
      </c>
    </row>
    <row r="66" spans="2:15" ht="26.25" thickBot="1">
      <c r="B66" s="86"/>
      <c r="C66" s="88"/>
      <c r="D66" s="9" t="s">
        <v>27</v>
      </c>
      <c r="E66" s="10" t="s">
        <v>28</v>
      </c>
      <c r="F66" s="9" t="s">
        <v>27</v>
      </c>
      <c r="G66" s="10" t="s">
        <v>28</v>
      </c>
      <c r="H66" s="90"/>
      <c r="I66" s="11" t="s">
        <v>27</v>
      </c>
      <c r="J66" s="92"/>
      <c r="K66" s="9" t="s">
        <v>27</v>
      </c>
      <c r="L66" s="10" t="s">
        <v>28</v>
      </c>
      <c r="M66" s="9" t="s">
        <v>27</v>
      </c>
      <c r="N66" s="10" t="s">
        <v>28</v>
      </c>
      <c r="O66" s="90"/>
    </row>
    <row r="67" spans="2:15" ht="15" thickBot="1">
      <c r="B67" s="62"/>
      <c r="C67" s="13" t="s">
        <v>12</v>
      </c>
      <c r="D67" s="14">
        <v>126</v>
      </c>
      <c r="E67" s="15">
        <v>0.17721518987341772</v>
      </c>
      <c r="F67" s="14">
        <v>141</v>
      </c>
      <c r="G67" s="15">
        <v>0.17559153175591533</v>
      </c>
      <c r="H67" s="16">
        <v>-0.1063829787234043</v>
      </c>
      <c r="I67" s="14">
        <v>291</v>
      </c>
      <c r="J67" s="16">
        <v>-0.5670103092783505</v>
      </c>
      <c r="K67" s="14">
        <v>1341</v>
      </c>
      <c r="L67" s="15">
        <v>0.26191406249999999</v>
      </c>
      <c r="M67" s="14">
        <v>1152</v>
      </c>
      <c r="N67" s="15">
        <v>0.21851289833080426</v>
      </c>
      <c r="O67" s="16">
        <v>0.1640625</v>
      </c>
    </row>
    <row r="68" spans="2:15" ht="15" thickBot="1">
      <c r="B68" s="63"/>
      <c r="C68" s="18" t="s">
        <v>9</v>
      </c>
      <c r="D68" s="19">
        <v>139</v>
      </c>
      <c r="E68" s="20">
        <v>0.19549929676511954</v>
      </c>
      <c r="F68" s="19">
        <v>119</v>
      </c>
      <c r="G68" s="20">
        <v>0.14819427148194272</v>
      </c>
      <c r="H68" s="21">
        <v>0.16806722689075637</v>
      </c>
      <c r="I68" s="19">
        <v>174</v>
      </c>
      <c r="J68" s="21">
        <v>-0.20114942528735635</v>
      </c>
      <c r="K68" s="19">
        <v>939</v>
      </c>
      <c r="L68" s="20">
        <v>0.18339843750000001</v>
      </c>
      <c r="M68" s="19">
        <v>856</v>
      </c>
      <c r="N68" s="20">
        <v>0.16236722306525037</v>
      </c>
      <c r="O68" s="21">
        <v>9.6962616822430014E-2</v>
      </c>
    </row>
    <row r="69" spans="2:15" ht="15" thickBot="1">
      <c r="B69" s="63"/>
      <c r="C69" s="13" t="s">
        <v>4</v>
      </c>
      <c r="D69" s="14">
        <v>196</v>
      </c>
      <c r="E69" s="15">
        <v>0.27566807313642755</v>
      </c>
      <c r="F69" s="14">
        <v>119</v>
      </c>
      <c r="G69" s="15">
        <v>0.14819427148194272</v>
      </c>
      <c r="H69" s="16">
        <v>0.64705882352941169</v>
      </c>
      <c r="I69" s="14">
        <v>155</v>
      </c>
      <c r="J69" s="16">
        <v>0.26451612903225796</v>
      </c>
      <c r="K69" s="14">
        <v>781</v>
      </c>
      <c r="L69" s="15">
        <v>0.15253906249999999</v>
      </c>
      <c r="M69" s="14">
        <v>749</v>
      </c>
      <c r="N69" s="15">
        <v>0.14207132018209409</v>
      </c>
      <c r="O69" s="16">
        <v>4.2723631508678306E-2</v>
      </c>
    </row>
    <row r="70" spans="2:15" ht="15" thickBot="1">
      <c r="B70" s="63"/>
      <c r="C70" s="64" t="s">
        <v>10</v>
      </c>
      <c r="D70" s="19">
        <v>69</v>
      </c>
      <c r="E70" s="20">
        <v>9.7046413502109699E-2</v>
      </c>
      <c r="F70" s="19">
        <v>85</v>
      </c>
      <c r="G70" s="20">
        <v>0.10585305105853052</v>
      </c>
      <c r="H70" s="21">
        <v>-0.18823529411764706</v>
      </c>
      <c r="I70" s="19">
        <v>154</v>
      </c>
      <c r="J70" s="21">
        <v>-0.55194805194805197</v>
      </c>
      <c r="K70" s="19">
        <v>642</v>
      </c>
      <c r="L70" s="20">
        <v>0.12539062500000001</v>
      </c>
      <c r="M70" s="19">
        <v>523</v>
      </c>
      <c r="N70" s="20">
        <v>9.9203338391502277E-2</v>
      </c>
      <c r="O70" s="21">
        <v>0.22753346080305925</v>
      </c>
    </row>
    <row r="71" spans="2:15" ht="15" thickBot="1">
      <c r="B71" s="63"/>
      <c r="C71" s="65" t="s">
        <v>8</v>
      </c>
      <c r="D71" s="14">
        <v>68</v>
      </c>
      <c r="E71" s="15">
        <v>9.5639943741209557E-2</v>
      </c>
      <c r="F71" s="14">
        <v>136</v>
      </c>
      <c r="G71" s="15">
        <v>0.16936488169364883</v>
      </c>
      <c r="H71" s="16">
        <v>-0.5</v>
      </c>
      <c r="I71" s="14">
        <v>103</v>
      </c>
      <c r="J71" s="16">
        <v>-0.33980582524271841</v>
      </c>
      <c r="K71" s="14">
        <v>573</v>
      </c>
      <c r="L71" s="15">
        <v>0.11191406249999999</v>
      </c>
      <c r="M71" s="14">
        <v>822</v>
      </c>
      <c r="N71" s="15">
        <v>0.15591805766312594</v>
      </c>
      <c r="O71" s="16">
        <v>-0.3029197080291971</v>
      </c>
    </row>
    <row r="72" spans="2:15" ht="15" thickBot="1">
      <c r="B72" s="63"/>
      <c r="C72" s="66" t="s">
        <v>3</v>
      </c>
      <c r="D72" s="19">
        <v>46</v>
      </c>
      <c r="E72" s="20">
        <v>6.4697609001406475E-2</v>
      </c>
      <c r="F72" s="19">
        <v>88</v>
      </c>
      <c r="G72" s="20">
        <v>0.1095890410958904</v>
      </c>
      <c r="H72" s="21">
        <v>-0.47727272727272729</v>
      </c>
      <c r="I72" s="19">
        <v>92</v>
      </c>
      <c r="J72" s="21">
        <v>-0.5</v>
      </c>
      <c r="K72" s="19">
        <v>348</v>
      </c>
      <c r="L72" s="20">
        <v>6.7968749999999994E-2</v>
      </c>
      <c r="M72" s="19">
        <v>405</v>
      </c>
      <c r="N72" s="20">
        <v>7.6820940819423367E-2</v>
      </c>
      <c r="O72" s="21">
        <v>-0.14074074074074072</v>
      </c>
    </row>
    <row r="73" spans="2:15" ht="15" thickBot="1">
      <c r="B73" s="63"/>
      <c r="C73" s="13" t="s">
        <v>11</v>
      </c>
      <c r="D73" s="14">
        <v>23</v>
      </c>
      <c r="E73" s="15">
        <v>3.2348804500703238E-2</v>
      </c>
      <c r="F73" s="14">
        <v>94</v>
      </c>
      <c r="G73" s="15">
        <v>0.11706102117061021</v>
      </c>
      <c r="H73" s="16">
        <v>-0.75531914893617025</v>
      </c>
      <c r="I73" s="14">
        <v>33</v>
      </c>
      <c r="J73" s="16">
        <v>-0.30303030303030298</v>
      </c>
      <c r="K73" s="14">
        <v>215</v>
      </c>
      <c r="L73" s="15">
        <v>4.19921875E-2</v>
      </c>
      <c r="M73" s="14">
        <v>399</v>
      </c>
      <c r="N73" s="15">
        <v>7.5682852807283763E-2</v>
      </c>
      <c r="O73" s="16">
        <v>-0.46115288220551376</v>
      </c>
    </row>
    <row r="74" spans="2:15" ht="15" thickBot="1">
      <c r="B74" s="63"/>
      <c r="C74" s="66" t="s">
        <v>29</v>
      </c>
      <c r="D74" s="19">
        <f>+D75-SUM(D67:D73)</f>
        <v>44</v>
      </c>
      <c r="E74" s="20">
        <f>+E75-SUM(E67:E73)</f>
        <v>6.1884669479606247E-2</v>
      </c>
      <c r="F74" s="19">
        <f>+F75-SUM(F67:F73)</f>
        <v>21</v>
      </c>
      <c r="G74" s="20">
        <f>+G75-SUM(G67:G73)</f>
        <v>2.6151930261519296E-2</v>
      </c>
      <c r="H74" s="21">
        <f>+D74/F74-1</f>
        <v>1.0952380952380953</v>
      </c>
      <c r="I74" s="19">
        <f>+I75-SUM(I67:I73)</f>
        <v>53</v>
      </c>
      <c r="J74" s="21">
        <f>+D74/I74-1</f>
        <v>-0.16981132075471694</v>
      </c>
      <c r="K74" s="19">
        <f>+K75-SUM(K67:K73)</f>
        <v>281</v>
      </c>
      <c r="L74" s="20">
        <f>+L75-SUM(L67:L73)</f>
        <v>5.4882812499999933E-2</v>
      </c>
      <c r="M74" s="19">
        <f>+M75-SUM(M67:M73)</f>
        <v>366</v>
      </c>
      <c r="N74" s="20">
        <f>+N75-SUM(N67:N73)</f>
        <v>6.9423368740515912E-2</v>
      </c>
      <c r="O74" s="21">
        <f>+K74/M74-1</f>
        <v>-0.23224043715846998</v>
      </c>
    </row>
    <row r="75" spans="2:15" ht="15" thickBot="1">
      <c r="B75" s="79"/>
      <c r="C75" s="80" t="s">
        <v>30</v>
      </c>
      <c r="D75" s="26">
        <v>711</v>
      </c>
      <c r="E75" s="27">
        <v>1</v>
      </c>
      <c r="F75" s="26">
        <v>803</v>
      </c>
      <c r="G75" s="27">
        <v>1</v>
      </c>
      <c r="H75" s="28">
        <v>-0.11457036114570363</v>
      </c>
      <c r="I75" s="26">
        <v>1055</v>
      </c>
      <c r="J75" s="28">
        <v>-0.32606635071090051</v>
      </c>
      <c r="K75" s="26">
        <v>5120</v>
      </c>
      <c r="L75" s="27">
        <v>1</v>
      </c>
      <c r="M75" s="26">
        <v>5272</v>
      </c>
      <c r="N75" s="27">
        <v>1</v>
      </c>
      <c r="O75" s="28">
        <v>-2.8831562974203306E-2</v>
      </c>
    </row>
    <row r="76" spans="2:15">
      <c r="B76" s="57" t="s">
        <v>116</v>
      </c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</row>
    <row r="77" spans="2:15">
      <c r="B77" s="30" t="s">
        <v>58</v>
      </c>
    </row>
  </sheetData>
  <mergeCells count="72">
    <mergeCell ref="B30:C30"/>
    <mergeCell ref="B55:C55"/>
    <mergeCell ref="B75:C75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4:N34"/>
    <mergeCell ref="B35:N35"/>
    <mergeCell ref="B36:B38"/>
    <mergeCell ref="C36:C38"/>
    <mergeCell ref="D37:H37"/>
    <mergeCell ref="I37:J37"/>
    <mergeCell ref="K37:O37"/>
    <mergeCell ref="M38:N39"/>
    <mergeCell ref="O38:O39"/>
    <mergeCell ref="B39:B41"/>
    <mergeCell ref="C39:C41"/>
    <mergeCell ref="H40:H41"/>
    <mergeCell ref="J40:J41"/>
    <mergeCell ref="O40:O41"/>
    <mergeCell ref="D38:E39"/>
    <mergeCell ref="F38:G39"/>
    <mergeCell ref="H38:H39"/>
    <mergeCell ref="I38:I39"/>
    <mergeCell ref="J38:J39"/>
    <mergeCell ref="K38:L39"/>
    <mergeCell ref="B59:N59"/>
    <mergeCell ref="K63:L64"/>
    <mergeCell ref="B60:N60"/>
    <mergeCell ref="B61:B63"/>
    <mergeCell ref="C61:C63"/>
    <mergeCell ref="B64:B66"/>
    <mergeCell ref="C64:C66"/>
    <mergeCell ref="H65:H66"/>
    <mergeCell ref="J65:J66"/>
    <mergeCell ref="M63:N64"/>
    <mergeCell ref="O63:O64"/>
    <mergeCell ref="O65:O66"/>
    <mergeCell ref="D36:H36"/>
    <mergeCell ref="I36:J36"/>
    <mergeCell ref="K36:O36"/>
    <mergeCell ref="D61:H61"/>
    <mergeCell ref="I61:J61"/>
    <mergeCell ref="K61:O61"/>
    <mergeCell ref="D62:H62"/>
    <mergeCell ref="I62:J62"/>
    <mergeCell ref="K62:O62"/>
    <mergeCell ref="D63:E64"/>
    <mergeCell ref="F63:G64"/>
    <mergeCell ref="H63:H64"/>
    <mergeCell ref="I63:I64"/>
    <mergeCell ref="J63:J64"/>
  </mergeCells>
  <conditionalFormatting sqref="D10:O17">
    <cfRule type="cellIs" dxfId="36" priority="34" operator="equal">
      <formula>0</formula>
    </cfRule>
  </conditionalFormatting>
  <conditionalFormatting sqref="D19:O27">
    <cfRule type="cellIs" dxfId="35" priority="24" operator="equal">
      <formula>0</formula>
    </cfRule>
  </conditionalFormatting>
  <conditionalFormatting sqref="D42:O42">
    <cfRule type="cellIs" dxfId="34" priority="19" operator="equal">
      <formula>0</formula>
    </cfRule>
  </conditionalFormatting>
  <conditionalFormatting sqref="D44:O52">
    <cfRule type="cellIs" dxfId="33" priority="8" operator="equal">
      <formula>0</formula>
    </cfRule>
  </conditionalFormatting>
  <conditionalFormatting sqref="D67:O74">
    <cfRule type="cellIs" dxfId="32" priority="1" operator="equal">
      <formula>0</formula>
    </cfRule>
  </conditionalFormatting>
  <conditionalFormatting sqref="H10:H29 O10:O29 J19:J27">
    <cfRule type="cellIs" dxfId="31" priority="28" operator="lessThan">
      <formula>0</formula>
    </cfRule>
  </conditionalFormatting>
  <conditionalFormatting sqref="H42:H54 O42:O54">
    <cfRule type="cellIs" dxfId="30" priority="6" operator="lessThan">
      <formula>0</formula>
    </cfRule>
  </conditionalFormatting>
  <conditionalFormatting sqref="H67:H74 J67:J74 O67:O74">
    <cfRule type="cellIs" dxfId="29" priority="5" operator="lessThan">
      <formula>0</formula>
    </cfRule>
  </conditionalFormatting>
  <conditionalFormatting sqref="J10:J17">
    <cfRule type="cellIs" dxfId="28" priority="38" operator="lessThan">
      <formula>0</formula>
    </cfRule>
  </conditionalFormatting>
  <conditionalFormatting sqref="J42">
    <cfRule type="cellIs" dxfId="27" priority="23" operator="lessThan">
      <formula>0</formula>
    </cfRule>
  </conditionalFormatting>
  <conditionalFormatting sqref="J44:J52">
    <cfRule type="cellIs" dxfId="26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0"/>
  <sheetViews>
    <sheetView showGridLines="0" zoomScale="90" zoomScaleNormal="90" workbookViewId="0"/>
  </sheetViews>
  <sheetFormatPr defaultColWidth="9.140625" defaultRowHeight="14.25"/>
  <cols>
    <col min="1" max="1" width="1.140625" style="42" customWidth="1"/>
    <col min="2" max="2" width="9.140625" style="42" customWidth="1"/>
    <col min="3" max="3" width="18.42578125" style="42" customWidth="1"/>
    <col min="4" max="9" width="9" style="42" customWidth="1"/>
    <col min="10" max="10" width="11" style="42" customWidth="1"/>
    <col min="11" max="14" width="9" style="42" customWidth="1"/>
    <col min="15" max="15" width="11.42578125" style="42" customWidth="1"/>
    <col min="16" max="16384" width="9.140625" style="42"/>
  </cols>
  <sheetData>
    <row r="1" spans="2:15">
      <c r="B1" s="42" t="s">
        <v>7</v>
      </c>
      <c r="E1" s="43"/>
      <c r="O1" s="44">
        <v>45509</v>
      </c>
    </row>
    <row r="2" spans="2:15">
      <c r="B2" s="107" t="s">
        <v>32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70"/>
    </row>
    <row r="3" spans="2:15" ht="15" thickBot="1">
      <c r="B3" s="108" t="s">
        <v>31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69" t="s">
        <v>71</v>
      </c>
    </row>
    <row r="4" spans="2:15" ht="15" customHeight="1">
      <c r="B4" s="97" t="s">
        <v>0</v>
      </c>
      <c r="C4" s="99" t="s">
        <v>1</v>
      </c>
      <c r="D4" s="101" t="s">
        <v>85</v>
      </c>
      <c r="E4" s="102"/>
      <c r="F4" s="102"/>
      <c r="G4" s="102"/>
      <c r="H4" s="103"/>
      <c r="I4" s="106" t="s">
        <v>78</v>
      </c>
      <c r="J4" s="103"/>
      <c r="K4" s="106" t="s">
        <v>86</v>
      </c>
      <c r="L4" s="102"/>
      <c r="M4" s="102"/>
      <c r="N4" s="102"/>
      <c r="O4" s="112"/>
    </row>
    <row r="5" spans="2:15" ht="15" thickBot="1">
      <c r="B5" s="98"/>
      <c r="C5" s="100"/>
      <c r="D5" s="113" t="s">
        <v>87</v>
      </c>
      <c r="E5" s="110"/>
      <c r="F5" s="110"/>
      <c r="G5" s="110"/>
      <c r="H5" s="114"/>
      <c r="I5" s="109" t="s">
        <v>77</v>
      </c>
      <c r="J5" s="114"/>
      <c r="K5" s="109" t="s">
        <v>88</v>
      </c>
      <c r="L5" s="110"/>
      <c r="M5" s="110"/>
      <c r="N5" s="110"/>
      <c r="O5" s="111"/>
    </row>
    <row r="6" spans="2:15" ht="19.5" customHeight="1">
      <c r="B6" s="98"/>
      <c r="C6" s="100"/>
      <c r="D6" s="93">
        <v>2024</v>
      </c>
      <c r="E6" s="94"/>
      <c r="F6" s="93">
        <v>2023</v>
      </c>
      <c r="G6" s="94"/>
      <c r="H6" s="83" t="s">
        <v>22</v>
      </c>
      <c r="I6" s="104">
        <v>2024</v>
      </c>
      <c r="J6" s="104" t="s">
        <v>82</v>
      </c>
      <c r="K6" s="93">
        <v>2024</v>
      </c>
      <c r="L6" s="94"/>
      <c r="M6" s="93">
        <v>2023</v>
      </c>
      <c r="N6" s="94"/>
      <c r="O6" s="83" t="s">
        <v>22</v>
      </c>
    </row>
    <row r="7" spans="2:15" ht="19.5" customHeight="1" thickBot="1">
      <c r="B7" s="85" t="s">
        <v>23</v>
      </c>
      <c r="C7" s="87" t="s">
        <v>24</v>
      </c>
      <c r="D7" s="95"/>
      <c r="E7" s="96"/>
      <c r="F7" s="95"/>
      <c r="G7" s="96"/>
      <c r="H7" s="84"/>
      <c r="I7" s="105"/>
      <c r="J7" s="105"/>
      <c r="K7" s="95"/>
      <c r="L7" s="96"/>
      <c r="M7" s="95"/>
      <c r="N7" s="96"/>
      <c r="O7" s="84"/>
    </row>
    <row r="8" spans="2:15" ht="15" customHeight="1">
      <c r="B8" s="85"/>
      <c r="C8" s="87"/>
      <c r="D8" s="6" t="s">
        <v>25</v>
      </c>
      <c r="E8" s="7" t="s">
        <v>2</v>
      </c>
      <c r="F8" s="6" t="s">
        <v>25</v>
      </c>
      <c r="G8" s="7" t="s">
        <v>2</v>
      </c>
      <c r="H8" s="89" t="s">
        <v>26</v>
      </c>
      <c r="I8" s="8" t="s">
        <v>25</v>
      </c>
      <c r="J8" s="91" t="s">
        <v>79</v>
      </c>
      <c r="K8" s="6" t="s">
        <v>25</v>
      </c>
      <c r="L8" s="7" t="s">
        <v>2</v>
      </c>
      <c r="M8" s="6" t="s">
        <v>25</v>
      </c>
      <c r="N8" s="7" t="s">
        <v>2</v>
      </c>
      <c r="O8" s="89" t="s">
        <v>26</v>
      </c>
    </row>
    <row r="9" spans="2:15" ht="15" customHeight="1" thickBot="1">
      <c r="B9" s="86"/>
      <c r="C9" s="88"/>
      <c r="D9" s="9" t="s">
        <v>27</v>
      </c>
      <c r="E9" s="10" t="s">
        <v>28</v>
      </c>
      <c r="F9" s="9" t="s">
        <v>27</v>
      </c>
      <c r="G9" s="10" t="s">
        <v>28</v>
      </c>
      <c r="H9" s="90"/>
      <c r="I9" s="11" t="s">
        <v>27</v>
      </c>
      <c r="J9" s="92"/>
      <c r="K9" s="9" t="s">
        <v>27</v>
      </c>
      <c r="L9" s="10" t="s">
        <v>28</v>
      </c>
      <c r="M9" s="9" t="s">
        <v>27</v>
      </c>
      <c r="N9" s="10" t="s">
        <v>28</v>
      </c>
      <c r="O9" s="90"/>
    </row>
    <row r="10" spans="2:15" ht="15" thickBot="1">
      <c r="B10" s="12">
        <v>1</v>
      </c>
      <c r="C10" s="13" t="s">
        <v>9</v>
      </c>
      <c r="D10" s="14">
        <v>98</v>
      </c>
      <c r="E10" s="15">
        <v>0.550561797752809</v>
      </c>
      <c r="F10" s="14">
        <v>64</v>
      </c>
      <c r="G10" s="15">
        <v>0.42666666666666669</v>
      </c>
      <c r="H10" s="16">
        <v>0.53125</v>
      </c>
      <c r="I10" s="14">
        <v>109</v>
      </c>
      <c r="J10" s="16">
        <v>-0.1009174311926605</v>
      </c>
      <c r="K10" s="14">
        <v>588</v>
      </c>
      <c r="L10" s="15">
        <v>0.45758754863813228</v>
      </c>
      <c r="M10" s="14">
        <v>382</v>
      </c>
      <c r="N10" s="15">
        <v>0.43409090909090908</v>
      </c>
      <c r="O10" s="16">
        <v>0.53926701570680624</v>
      </c>
    </row>
    <row r="11" spans="2:15" ht="15" thickBot="1">
      <c r="B11" s="59">
        <v>2</v>
      </c>
      <c r="C11" s="18" t="s">
        <v>4</v>
      </c>
      <c r="D11" s="19">
        <v>10</v>
      </c>
      <c r="E11" s="20">
        <v>5.6179775280898875E-2</v>
      </c>
      <c r="F11" s="19">
        <v>7</v>
      </c>
      <c r="G11" s="20">
        <v>4.6666666666666669E-2</v>
      </c>
      <c r="H11" s="21">
        <v>0.4285714285714286</v>
      </c>
      <c r="I11" s="19">
        <v>12</v>
      </c>
      <c r="J11" s="21">
        <v>-0.16666666666666663</v>
      </c>
      <c r="K11" s="19">
        <v>114</v>
      </c>
      <c r="L11" s="20">
        <v>8.8715953307393E-2</v>
      </c>
      <c r="M11" s="19">
        <v>75</v>
      </c>
      <c r="N11" s="20">
        <v>8.5227272727272721E-2</v>
      </c>
      <c r="O11" s="21">
        <v>0.52</v>
      </c>
    </row>
    <row r="12" spans="2:15" ht="15" thickBot="1">
      <c r="B12" s="12">
        <v>3</v>
      </c>
      <c r="C12" s="13" t="s">
        <v>16</v>
      </c>
      <c r="D12" s="14">
        <v>8</v>
      </c>
      <c r="E12" s="15">
        <v>4.49438202247191E-2</v>
      </c>
      <c r="F12" s="14">
        <v>0</v>
      </c>
      <c r="G12" s="15">
        <v>0</v>
      </c>
      <c r="H12" s="16"/>
      <c r="I12" s="14">
        <v>13</v>
      </c>
      <c r="J12" s="16">
        <v>-0.38461538461538458</v>
      </c>
      <c r="K12" s="14">
        <v>113</v>
      </c>
      <c r="L12" s="15">
        <v>8.7937743190661485E-2</v>
      </c>
      <c r="M12" s="14">
        <v>0</v>
      </c>
      <c r="N12" s="15">
        <v>0</v>
      </c>
      <c r="O12" s="16"/>
    </row>
    <row r="13" spans="2:15" ht="15" thickBot="1">
      <c r="B13" s="59">
        <v>4</v>
      </c>
      <c r="C13" s="18" t="s">
        <v>12</v>
      </c>
      <c r="D13" s="19">
        <v>8</v>
      </c>
      <c r="E13" s="20">
        <v>4.49438202247191E-2</v>
      </c>
      <c r="F13" s="19">
        <v>12</v>
      </c>
      <c r="G13" s="20">
        <v>0.08</v>
      </c>
      <c r="H13" s="21">
        <v>-0.33333333333333337</v>
      </c>
      <c r="I13" s="19">
        <v>20</v>
      </c>
      <c r="J13" s="21">
        <v>-0.6</v>
      </c>
      <c r="K13" s="19">
        <v>106</v>
      </c>
      <c r="L13" s="20">
        <v>8.2490272373540854E-2</v>
      </c>
      <c r="M13" s="19">
        <v>92</v>
      </c>
      <c r="N13" s="20">
        <v>0.10454545454545454</v>
      </c>
      <c r="O13" s="21">
        <v>0.15217391304347827</v>
      </c>
    </row>
    <row r="14" spans="2:15" ht="15" thickBot="1">
      <c r="B14" s="12">
        <v>5</v>
      </c>
      <c r="C14" s="13" t="s">
        <v>40</v>
      </c>
      <c r="D14" s="14">
        <v>5</v>
      </c>
      <c r="E14" s="15">
        <v>2.8089887640449437E-2</v>
      </c>
      <c r="F14" s="14">
        <v>51</v>
      </c>
      <c r="G14" s="15">
        <v>0.34</v>
      </c>
      <c r="H14" s="16">
        <v>-0.90196078431372551</v>
      </c>
      <c r="I14" s="14">
        <v>9</v>
      </c>
      <c r="J14" s="16">
        <v>-0.44444444444444442</v>
      </c>
      <c r="K14" s="14">
        <v>89</v>
      </c>
      <c r="L14" s="15">
        <v>6.9260700389105062E-2</v>
      </c>
      <c r="M14" s="14">
        <v>157</v>
      </c>
      <c r="N14" s="15">
        <v>0.17840909090909091</v>
      </c>
      <c r="O14" s="16">
        <v>-0.43312101910828027</v>
      </c>
    </row>
    <row r="15" spans="2:15" ht="15" thickBot="1">
      <c r="B15" s="81" t="s">
        <v>41</v>
      </c>
      <c r="C15" s="82"/>
      <c r="D15" s="23">
        <f>SUM(D10:D14)</f>
        <v>129</v>
      </c>
      <c r="E15" s="24">
        <f>D15/D17</f>
        <v>0.7247191011235955</v>
      </c>
      <c r="F15" s="23">
        <f>SUM(F10:F14)</f>
        <v>134</v>
      </c>
      <c r="G15" s="24">
        <f>F15/F17</f>
        <v>0.89333333333333331</v>
      </c>
      <c r="H15" s="25">
        <f>D15/F15-1</f>
        <v>-3.7313432835820892E-2</v>
      </c>
      <c r="I15" s="23">
        <f>SUM(I10:I14)</f>
        <v>163</v>
      </c>
      <c r="J15" s="24">
        <f>D15/I15-1</f>
        <v>-0.20858895705521474</v>
      </c>
      <c r="K15" s="23">
        <f>SUM(K10:K14)</f>
        <v>1010</v>
      </c>
      <c r="L15" s="24">
        <f>K15/K17</f>
        <v>0.78599221789883267</v>
      </c>
      <c r="M15" s="23">
        <f>SUM(M10:M14)</f>
        <v>706</v>
      </c>
      <c r="N15" s="24">
        <f>M15/M17</f>
        <v>0.80227272727272725</v>
      </c>
      <c r="O15" s="25">
        <f>K15/M15-1</f>
        <v>0.43059490084985841</v>
      </c>
    </row>
    <row r="16" spans="2:15" ht="15" thickBot="1">
      <c r="B16" s="81" t="s">
        <v>29</v>
      </c>
      <c r="C16" s="82"/>
      <c r="D16" s="38">
        <f>D17-D15</f>
        <v>49</v>
      </c>
      <c r="E16" s="24">
        <f t="shared" ref="E16:N16" si="0">E17-E15</f>
        <v>0.2752808988764045</v>
      </c>
      <c r="F16" s="38">
        <f t="shared" si="0"/>
        <v>16</v>
      </c>
      <c r="G16" s="24">
        <f t="shared" si="0"/>
        <v>0.10666666666666669</v>
      </c>
      <c r="H16" s="25">
        <f>D16/F16-1</f>
        <v>2.0625</v>
      </c>
      <c r="I16" s="38">
        <f t="shared" si="0"/>
        <v>70</v>
      </c>
      <c r="J16" s="25">
        <f>D16/I16-1</f>
        <v>-0.30000000000000004</v>
      </c>
      <c r="K16" s="38">
        <f t="shared" si="0"/>
        <v>275</v>
      </c>
      <c r="L16" s="24">
        <f t="shared" si="0"/>
        <v>0.21400778210116733</v>
      </c>
      <c r="M16" s="38">
        <f t="shared" si="0"/>
        <v>174</v>
      </c>
      <c r="N16" s="24">
        <f t="shared" si="0"/>
        <v>0.19772727272727275</v>
      </c>
      <c r="O16" s="25">
        <f>K16/M16-1</f>
        <v>0.58045977011494254</v>
      </c>
    </row>
    <row r="17" spans="2:15" ht="15" thickBot="1">
      <c r="B17" s="79" t="s">
        <v>30</v>
      </c>
      <c r="C17" s="80"/>
      <c r="D17" s="26">
        <v>178</v>
      </c>
      <c r="E17" s="27">
        <v>1</v>
      </c>
      <c r="F17" s="26">
        <v>150</v>
      </c>
      <c r="G17" s="27">
        <v>1</v>
      </c>
      <c r="H17" s="28">
        <v>0.18666666666666676</v>
      </c>
      <c r="I17" s="26">
        <v>233</v>
      </c>
      <c r="J17" s="28">
        <v>-0.23605150214592274</v>
      </c>
      <c r="K17" s="26">
        <v>1285</v>
      </c>
      <c r="L17" s="27">
        <v>1</v>
      </c>
      <c r="M17" s="26">
        <v>880</v>
      </c>
      <c r="N17" s="27">
        <v>1</v>
      </c>
      <c r="O17" s="28">
        <v>0.46022727272727271</v>
      </c>
    </row>
    <row r="18" spans="2:15">
      <c r="B18" s="30" t="s">
        <v>59</v>
      </c>
      <c r="C18" s="1"/>
      <c r="D18" s="1"/>
      <c r="E18" s="1"/>
      <c r="F18" s="1"/>
      <c r="G18" s="1"/>
    </row>
    <row r="19" spans="2:15">
      <c r="B19" s="71" t="s">
        <v>75</v>
      </c>
    </row>
    <row r="20" spans="2:15">
      <c r="B20" s="71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4" type="noConversion"/>
  <conditionalFormatting sqref="D10:O14">
    <cfRule type="cellIs" dxfId="25" priority="3" operator="equal">
      <formula>0</formula>
    </cfRule>
  </conditionalFormatting>
  <conditionalFormatting sqref="H10:H16 O10:O16">
    <cfRule type="cellIs" dxfId="24" priority="1" operator="lessThan">
      <formula>0</formula>
    </cfRule>
  </conditionalFormatting>
  <conditionalFormatting sqref="J10:J14">
    <cfRule type="cellIs" dxfId="23" priority="7" operator="lessThan">
      <formula>0</formula>
    </cfRule>
  </conditionalFormatting>
  <conditionalFormatting sqref="J16">
    <cfRule type="cellIs" dxfId="22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7D92A-FE4C-4111-A894-76E43C143336}">
  <sheetPr>
    <pageSetUpPr fitToPage="1"/>
  </sheetPr>
  <dimension ref="B1:V66"/>
  <sheetViews>
    <sheetView showGridLines="0" workbookViewId="0"/>
  </sheetViews>
  <sheetFormatPr defaultColWidth="9.140625" defaultRowHeight="14.25"/>
  <cols>
    <col min="1" max="1" width="2" style="1" customWidth="1"/>
    <col min="2" max="2" width="8.140625" style="1" customWidth="1"/>
    <col min="3" max="3" width="19.140625" style="1" customWidth="1"/>
    <col min="4" max="12" width="10.140625" style="1" customWidth="1"/>
    <col min="13" max="14" width="4.42578125" style="1" customWidth="1"/>
    <col min="15" max="15" width="13.28515625" style="1" customWidth="1"/>
    <col min="16" max="16" width="19.140625" style="1" customWidth="1"/>
    <col min="17" max="17" width="10.42578125" style="1" customWidth="1"/>
    <col min="18" max="22" width="10.5703125" style="1" customWidth="1"/>
    <col min="23" max="23" width="11.7109375" style="1" customWidth="1"/>
    <col min="24" max="16384" width="9.140625" style="1"/>
  </cols>
  <sheetData>
    <row r="1" spans="2:22">
      <c r="B1" s="1" t="s">
        <v>7</v>
      </c>
      <c r="D1" s="2"/>
      <c r="O1" s="3"/>
      <c r="V1" s="3">
        <v>45506</v>
      </c>
    </row>
    <row r="2" spans="2:22" ht="14.45" customHeight="1">
      <c r="B2" s="107" t="s">
        <v>89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73"/>
      <c r="N2" s="29"/>
      <c r="O2" s="107" t="s">
        <v>80</v>
      </c>
      <c r="P2" s="107"/>
      <c r="Q2" s="107"/>
      <c r="R2" s="107"/>
      <c r="S2" s="107"/>
      <c r="T2" s="107"/>
      <c r="U2" s="107"/>
      <c r="V2" s="107"/>
    </row>
    <row r="3" spans="2:22" ht="14.45" customHeight="1">
      <c r="B3" s="108" t="s">
        <v>90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73"/>
      <c r="N3" s="29"/>
      <c r="O3" s="108" t="s">
        <v>81</v>
      </c>
      <c r="P3" s="108"/>
      <c r="Q3" s="108"/>
      <c r="R3" s="108"/>
      <c r="S3" s="108"/>
      <c r="T3" s="108"/>
      <c r="U3" s="108"/>
      <c r="V3" s="108"/>
    </row>
    <row r="4" spans="2:22" ht="14.45" customHeight="1" thickBot="1">
      <c r="B4" s="32"/>
      <c r="C4" s="32"/>
      <c r="D4" s="32"/>
      <c r="E4" s="32"/>
      <c r="F4" s="32"/>
      <c r="G4" s="32"/>
      <c r="H4" s="32"/>
      <c r="I4" s="32"/>
      <c r="J4" s="32"/>
      <c r="K4" s="33"/>
      <c r="L4" s="5" t="s">
        <v>33</v>
      </c>
      <c r="M4" s="73"/>
      <c r="O4" s="32"/>
      <c r="P4" s="32"/>
      <c r="Q4" s="32"/>
      <c r="R4" s="32"/>
      <c r="S4" s="32"/>
      <c r="T4" s="32"/>
      <c r="U4" s="33"/>
      <c r="V4" s="5" t="s">
        <v>33</v>
      </c>
    </row>
    <row r="5" spans="2:22" ht="14.45" customHeight="1">
      <c r="B5" s="99" t="s">
        <v>0</v>
      </c>
      <c r="C5" s="99" t="s">
        <v>1</v>
      </c>
      <c r="D5" s="101" t="s">
        <v>85</v>
      </c>
      <c r="E5" s="102"/>
      <c r="F5" s="102"/>
      <c r="G5" s="102"/>
      <c r="H5" s="102"/>
      <c r="I5" s="112"/>
      <c r="J5" s="101" t="s">
        <v>78</v>
      </c>
      <c r="K5" s="102"/>
      <c r="L5" s="112"/>
      <c r="M5" s="73"/>
      <c r="O5" s="99" t="s">
        <v>0</v>
      </c>
      <c r="P5" s="99" t="s">
        <v>1</v>
      </c>
      <c r="Q5" s="101" t="s">
        <v>91</v>
      </c>
      <c r="R5" s="102"/>
      <c r="S5" s="102"/>
      <c r="T5" s="102"/>
      <c r="U5" s="102"/>
      <c r="V5" s="112"/>
    </row>
    <row r="6" spans="2:22" ht="14.45" customHeight="1" thickBot="1">
      <c r="B6" s="100"/>
      <c r="C6" s="100"/>
      <c r="D6" s="113" t="s">
        <v>87</v>
      </c>
      <c r="E6" s="110"/>
      <c r="F6" s="110"/>
      <c r="G6" s="110"/>
      <c r="H6" s="110"/>
      <c r="I6" s="111"/>
      <c r="J6" s="113" t="s">
        <v>92</v>
      </c>
      <c r="K6" s="110"/>
      <c r="L6" s="111"/>
      <c r="M6" s="73"/>
      <c r="O6" s="100"/>
      <c r="P6" s="100"/>
      <c r="Q6" s="113" t="s">
        <v>88</v>
      </c>
      <c r="R6" s="110"/>
      <c r="S6" s="110"/>
      <c r="T6" s="110"/>
      <c r="U6" s="110"/>
      <c r="V6" s="111"/>
    </row>
    <row r="7" spans="2:22" ht="14.45" customHeight="1">
      <c r="B7" s="100"/>
      <c r="C7" s="100"/>
      <c r="D7" s="93">
        <v>2024</v>
      </c>
      <c r="E7" s="94"/>
      <c r="F7" s="93">
        <v>2023</v>
      </c>
      <c r="G7" s="94"/>
      <c r="H7" s="83" t="s">
        <v>22</v>
      </c>
      <c r="I7" s="83" t="s">
        <v>46</v>
      </c>
      <c r="J7" s="83">
        <v>2023</v>
      </c>
      <c r="K7" s="83" t="s">
        <v>93</v>
      </c>
      <c r="L7" s="83" t="s">
        <v>94</v>
      </c>
      <c r="M7" s="73"/>
      <c r="O7" s="100"/>
      <c r="P7" s="100"/>
      <c r="Q7" s="93">
        <v>2024</v>
      </c>
      <c r="R7" s="94"/>
      <c r="S7" s="93">
        <v>2023</v>
      </c>
      <c r="T7" s="94"/>
      <c r="U7" s="83" t="s">
        <v>22</v>
      </c>
      <c r="V7" s="83" t="s">
        <v>62</v>
      </c>
    </row>
    <row r="8" spans="2:22" ht="14.45" customHeight="1" thickBot="1">
      <c r="B8" s="87" t="s">
        <v>23</v>
      </c>
      <c r="C8" s="87" t="s">
        <v>24</v>
      </c>
      <c r="D8" s="95"/>
      <c r="E8" s="96"/>
      <c r="F8" s="95"/>
      <c r="G8" s="96"/>
      <c r="H8" s="84"/>
      <c r="I8" s="84"/>
      <c r="J8" s="84"/>
      <c r="K8" s="84"/>
      <c r="L8" s="84"/>
      <c r="M8" s="73"/>
      <c r="O8" s="87" t="s">
        <v>23</v>
      </c>
      <c r="P8" s="87" t="s">
        <v>24</v>
      </c>
      <c r="Q8" s="95"/>
      <c r="R8" s="96"/>
      <c r="S8" s="95"/>
      <c r="T8" s="96"/>
      <c r="U8" s="84"/>
      <c r="V8" s="84"/>
    </row>
    <row r="9" spans="2:22" ht="14.45" customHeight="1">
      <c r="B9" s="87"/>
      <c r="C9" s="87"/>
      <c r="D9" s="6" t="s">
        <v>25</v>
      </c>
      <c r="E9" s="7" t="s">
        <v>2</v>
      </c>
      <c r="F9" s="6" t="s">
        <v>25</v>
      </c>
      <c r="G9" s="7" t="s">
        <v>2</v>
      </c>
      <c r="H9" s="89" t="s">
        <v>26</v>
      </c>
      <c r="I9" s="89" t="s">
        <v>47</v>
      </c>
      <c r="J9" s="89" t="s">
        <v>25</v>
      </c>
      <c r="K9" s="89" t="s">
        <v>95</v>
      </c>
      <c r="L9" s="89" t="s">
        <v>96</v>
      </c>
      <c r="M9" s="73"/>
      <c r="O9" s="87"/>
      <c r="P9" s="87"/>
      <c r="Q9" s="6" t="s">
        <v>25</v>
      </c>
      <c r="R9" s="7" t="s">
        <v>2</v>
      </c>
      <c r="S9" s="6" t="s">
        <v>25</v>
      </c>
      <c r="T9" s="7" t="s">
        <v>2</v>
      </c>
      <c r="U9" s="89" t="s">
        <v>26</v>
      </c>
      <c r="V9" s="89" t="s">
        <v>63</v>
      </c>
    </row>
    <row r="10" spans="2:22" ht="14.45" customHeight="1" thickBot="1">
      <c r="B10" s="88"/>
      <c r="C10" s="88"/>
      <c r="D10" s="9" t="s">
        <v>27</v>
      </c>
      <c r="E10" s="10" t="s">
        <v>28</v>
      </c>
      <c r="F10" s="9" t="s">
        <v>27</v>
      </c>
      <c r="G10" s="10" t="s">
        <v>28</v>
      </c>
      <c r="H10" s="90"/>
      <c r="I10" s="90"/>
      <c r="J10" s="90" t="s">
        <v>27</v>
      </c>
      <c r="K10" s="90"/>
      <c r="L10" s="90"/>
      <c r="M10" s="73"/>
      <c r="O10" s="88"/>
      <c r="P10" s="88"/>
      <c r="Q10" s="9" t="s">
        <v>27</v>
      </c>
      <c r="R10" s="10" t="s">
        <v>28</v>
      </c>
      <c r="S10" s="9" t="s">
        <v>27</v>
      </c>
      <c r="T10" s="10" t="s">
        <v>28</v>
      </c>
      <c r="U10" s="90"/>
      <c r="V10" s="90"/>
    </row>
    <row r="11" spans="2:22" ht="14.45" customHeight="1" thickBot="1">
      <c r="B11" s="12">
        <v>1</v>
      </c>
      <c r="C11" s="13" t="s">
        <v>11</v>
      </c>
      <c r="D11" s="14">
        <v>1052</v>
      </c>
      <c r="E11" s="15">
        <v>0.21898417985012489</v>
      </c>
      <c r="F11" s="14">
        <v>932</v>
      </c>
      <c r="G11" s="15">
        <v>0.17472815898012747</v>
      </c>
      <c r="H11" s="16">
        <v>0.12875536480686689</v>
      </c>
      <c r="I11" s="34">
        <v>1</v>
      </c>
      <c r="J11" s="14">
        <v>1754</v>
      </c>
      <c r="K11" s="16">
        <v>-0.40022805017103757</v>
      </c>
      <c r="L11" s="34">
        <v>0</v>
      </c>
      <c r="M11" s="73"/>
      <c r="O11" s="12">
        <v>1</v>
      </c>
      <c r="P11" s="13" t="s">
        <v>11</v>
      </c>
      <c r="Q11" s="14">
        <v>7948</v>
      </c>
      <c r="R11" s="15">
        <v>0.210883812252912</v>
      </c>
      <c r="S11" s="14">
        <v>7776</v>
      </c>
      <c r="T11" s="15">
        <v>0.21086885779368694</v>
      </c>
      <c r="U11" s="16">
        <v>2.2119341563785921E-2</v>
      </c>
      <c r="V11" s="34">
        <v>0</v>
      </c>
    </row>
    <row r="12" spans="2:22" ht="14.45" customHeight="1" thickBot="1">
      <c r="B12" s="17">
        <v>2</v>
      </c>
      <c r="C12" s="18" t="s">
        <v>16</v>
      </c>
      <c r="D12" s="19">
        <v>719</v>
      </c>
      <c r="E12" s="20">
        <v>0.14966694421315571</v>
      </c>
      <c r="F12" s="19">
        <v>939</v>
      </c>
      <c r="G12" s="20">
        <v>0.17604049493813273</v>
      </c>
      <c r="H12" s="21">
        <v>-0.23429179978700743</v>
      </c>
      <c r="I12" s="35">
        <v>-1</v>
      </c>
      <c r="J12" s="19">
        <v>893</v>
      </c>
      <c r="K12" s="21">
        <v>-0.19484882418812988</v>
      </c>
      <c r="L12" s="35">
        <v>0</v>
      </c>
      <c r="M12" s="73"/>
      <c r="O12" s="17">
        <v>2</v>
      </c>
      <c r="P12" s="18" t="s">
        <v>16</v>
      </c>
      <c r="Q12" s="19">
        <v>5213</v>
      </c>
      <c r="R12" s="20">
        <v>0.13831621958661677</v>
      </c>
      <c r="S12" s="19">
        <v>5628</v>
      </c>
      <c r="T12" s="20">
        <v>0.15261958997722094</v>
      </c>
      <c r="U12" s="21">
        <v>-7.3738450604122208E-2</v>
      </c>
      <c r="V12" s="35">
        <v>0</v>
      </c>
    </row>
    <row r="13" spans="2:22" ht="14.45" customHeight="1" thickBot="1">
      <c r="B13" s="12">
        <v>3</v>
      </c>
      <c r="C13" s="13" t="s">
        <v>39</v>
      </c>
      <c r="D13" s="14">
        <v>509</v>
      </c>
      <c r="E13" s="15">
        <v>0.1059533721898418</v>
      </c>
      <c r="F13" s="14">
        <v>559</v>
      </c>
      <c r="G13" s="15">
        <v>0.10479940007499063</v>
      </c>
      <c r="H13" s="16">
        <v>-8.9445438282647616E-2</v>
      </c>
      <c r="I13" s="34">
        <v>1</v>
      </c>
      <c r="J13" s="14">
        <v>614</v>
      </c>
      <c r="K13" s="16">
        <v>-0.17100977198697065</v>
      </c>
      <c r="L13" s="34">
        <v>2</v>
      </c>
      <c r="M13" s="73"/>
      <c r="O13" s="12">
        <v>3</v>
      </c>
      <c r="P13" s="13" t="s">
        <v>39</v>
      </c>
      <c r="Q13" s="14">
        <v>4106</v>
      </c>
      <c r="R13" s="15">
        <v>0.10894425429170315</v>
      </c>
      <c r="S13" s="14">
        <v>3764</v>
      </c>
      <c r="T13" s="15">
        <v>0.10207180822214991</v>
      </c>
      <c r="U13" s="16">
        <v>9.0860786397449544E-2</v>
      </c>
      <c r="V13" s="34">
        <v>1</v>
      </c>
    </row>
    <row r="14" spans="2:22" ht="14.45" customHeight="1" thickBot="1">
      <c r="B14" s="17">
        <v>4</v>
      </c>
      <c r="C14" s="18" t="s">
        <v>17</v>
      </c>
      <c r="D14" s="19">
        <v>487</v>
      </c>
      <c r="E14" s="20">
        <v>0.10137385512073273</v>
      </c>
      <c r="F14" s="19">
        <v>550</v>
      </c>
      <c r="G14" s="20">
        <v>0.10311211098612673</v>
      </c>
      <c r="H14" s="21">
        <v>-0.11454545454545451</v>
      </c>
      <c r="I14" s="35">
        <v>1</v>
      </c>
      <c r="J14" s="19">
        <v>622</v>
      </c>
      <c r="K14" s="21">
        <v>-0.21704180064308687</v>
      </c>
      <c r="L14" s="35">
        <v>0</v>
      </c>
      <c r="M14" s="73"/>
      <c r="O14" s="17">
        <v>4</v>
      </c>
      <c r="P14" s="18" t="s">
        <v>13</v>
      </c>
      <c r="Q14" s="19">
        <v>4096</v>
      </c>
      <c r="R14" s="20">
        <v>0.10867892488524503</v>
      </c>
      <c r="S14" s="19">
        <v>4378</v>
      </c>
      <c r="T14" s="20">
        <v>0.11872220414361645</v>
      </c>
      <c r="U14" s="21">
        <v>-6.4412973960712661E-2</v>
      </c>
      <c r="V14" s="35">
        <v>-1</v>
      </c>
    </row>
    <row r="15" spans="2:22" ht="14.45" customHeight="1" thickBot="1">
      <c r="B15" s="12">
        <v>5</v>
      </c>
      <c r="C15" s="13" t="s">
        <v>9</v>
      </c>
      <c r="D15" s="14">
        <v>427</v>
      </c>
      <c r="E15" s="15">
        <v>8.8884263114071604E-2</v>
      </c>
      <c r="F15" s="14">
        <v>389</v>
      </c>
      <c r="G15" s="15">
        <v>7.2928383952006001E-2</v>
      </c>
      <c r="H15" s="16">
        <v>9.7686375321336838E-2</v>
      </c>
      <c r="I15" s="34">
        <v>1</v>
      </c>
      <c r="J15" s="14">
        <v>529</v>
      </c>
      <c r="K15" s="16">
        <v>-0.19281663516068048</v>
      </c>
      <c r="L15" s="34">
        <v>1</v>
      </c>
      <c r="M15" s="73"/>
      <c r="O15" s="12">
        <v>5</v>
      </c>
      <c r="P15" s="13" t="s">
        <v>17</v>
      </c>
      <c r="Q15" s="14">
        <v>3519</v>
      </c>
      <c r="R15" s="15">
        <v>9.336941813261164E-2</v>
      </c>
      <c r="S15" s="14">
        <v>2914</v>
      </c>
      <c r="T15" s="15">
        <v>7.9021585855298837E-2</v>
      </c>
      <c r="U15" s="16">
        <v>0.2076183939601921</v>
      </c>
      <c r="V15" s="34">
        <v>2</v>
      </c>
    </row>
    <row r="16" spans="2:22" ht="14.45" customHeight="1" thickBot="1">
      <c r="B16" s="17">
        <v>6</v>
      </c>
      <c r="C16" s="18" t="s">
        <v>12</v>
      </c>
      <c r="D16" s="19">
        <v>333</v>
      </c>
      <c r="E16" s="20">
        <v>6.9317235636969191E-2</v>
      </c>
      <c r="F16" s="19">
        <v>388</v>
      </c>
      <c r="G16" s="20">
        <v>7.2740907386576681E-2</v>
      </c>
      <c r="H16" s="21">
        <v>-0.14175257731958768</v>
      </c>
      <c r="I16" s="35">
        <v>1</v>
      </c>
      <c r="J16" s="19">
        <v>775</v>
      </c>
      <c r="K16" s="21">
        <v>-0.57032258064516128</v>
      </c>
      <c r="L16" s="35">
        <v>-3</v>
      </c>
      <c r="M16" s="73"/>
      <c r="O16" s="17">
        <v>6</v>
      </c>
      <c r="P16" s="18" t="s">
        <v>9</v>
      </c>
      <c r="Q16" s="19">
        <v>3372</v>
      </c>
      <c r="R16" s="20">
        <v>8.9469075857677313E-2</v>
      </c>
      <c r="S16" s="19">
        <v>3136</v>
      </c>
      <c r="T16" s="20">
        <v>8.5041761579346994E-2</v>
      </c>
      <c r="U16" s="21">
        <v>7.5255102040816313E-2</v>
      </c>
      <c r="V16" s="35">
        <v>-1</v>
      </c>
    </row>
    <row r="17" spans="2:22" ht="14.45" customHeight="1" thickBot="1">
      <c r="B17" s="12">
        <v>7</v>
      </c>
      <c r="C17" s="13" t="s">
        <v>13</v>
      </c>
      <c r="D17" s="14">
        <v>330</v>
      </c>
      <c r="E17" s="15">
        <v>6.8692756036636132E-2</v>
      </c>
      <c r="F17" s="14">
        <v>720</v>
      </c>
      <c r="G17" s="15">
        <v>0.13498312710911137</v>
      </c>
      <c r="H17" s="16">
        <v>-0.54166666666666674</v>
      </c>
      <c r="I17" s="34">
        <v>-4</v>
      </c>
      <c r="J17" s="14">
        <v>438</v>
      </c>
      <c r="K17" s="16">
        <v>-0.24657534246575341</v>
      </c>
      <c r="L17" s="34">
        <v>0</v>
      </c>
      <c r="M17" s="73"/>
      <c r="O17" s="12">
        <v>7</v>
      </c>
      <c r="P17" s="13" t="s">
        <v>12</v>
      </c>
      <c r="Q17" s="14">
        <v>3252</v>
      </c>
      <c r="R17" s="15">
        <v>8.6285122980179887E-2</v>
      </c>
      <c r="S17" s="14">
        <v>3017</v>
      </c>
      <c r="T17" s="15">
        <v>8.1814730447987857E-2</v>
      </c>
      <c r="U17" s="16">
        <v>7.789194564136559E-2</v>
      </c>
      <c r="V17" s="34">
        <v>-1</v>
      </c>
    </row>
    <row r="18" spans="2:22" ht="14.45" customHeight="1" thickBot="1">
      <c r="B18" s="17">
        <v>8</v>
      </c>
      <c r="C18" s="18" t="s">
        <v>18</v>
      </c>
      <c r="D18" s="19">
        <v>292</v>
      </c>
      <c r="E18" s="20">
        <v>6.0782681099084093E-2</v>
      </c>
      <c r="F18" s="19">
        <v>220</v>
      </c>
      <c r="G18" s="20">
        <v>4.1244844394450697E-2</v>
      </c>
      <c r="H18" s="21">
        <v>0.32727272727272738</v>
      </c>
      <c r="I18" s="35">
        <v>0</v>
      </c>
      <c r="J18" s="19">
        <v>229</v>
      </c>
      <c r="K18" s="21">
        <v>0.27510917030567694</v>
      </c>
      <c r="L18" s="35">
        <v>0</v>
      </c>
      <c r="M18" s="73"/>
      <c r="O18" s="17">
        <v>8</v>
      </c>
      <c r="P18" s="18" t="s">
        <v>18</v>
      </c>
      <c r="Q18" s="19">
        <v>1611</v>
      </c>
      <c r="R18" s="20">
        <v>4.2744567380402769E-2</v>
      </c>
      <c r="S18" s="19">
        <v>1732</v>
      </c>
      <c r="T18" s="20">
        <v>4.6968217811042413E-2</v>
      </c>
      <c r="U18" s="21">
        <v>-6.9861431870669732E-2</v>
      </c>
      <c r="V18" s="35">
        <v>0</v>
      </c>
    </row>
    <row r="19" spans="2:22" ht="14.45" customHeight="1" thickBot="1">
      <c r="B19" s="12">
        <v>9</v>
      </c>
      <c r="C19" s="13" t="s">
        <v>15</v>
      </c>
      <c r="D19" s="14">
        <v>180</v>
      </c>
      <c r="E19" s="15">
        <v>3.7468776019983351E-2</v>
      </c>
      <c r="F19" s="14">
        <v>159</v>
      </c>
      <c r="G19" s="15">
        <v>2.9808773903262094E-2</v>
      </c>
      <c r="H19" s="16">
        <v>0.13207547169811318</v>
      </c>
      <c r="I19" s="34">
        <v>0</v>
      </c>
      <c r="J19" s="14">
        <v>165</v>
      </c>
      <c r="K19" s="16">
        <v>9.0909090909090828E-2</v>
      </c>
      <c r="L19" s="34">
        <v>1</v>
      </c>
      <c r="M19" s="73"/>
      <c r="O19" s="12">
        <v>9</v>
      </c>
      <c r="P19" s="13" t="s">
        <v>15</v>
      </c>
      <c r="Q19" s="14">
        <v>1070</v>
      </c>
      <c r="R19" s="15">
        <v>2.8390246491018598E-2</v>
      </c>
      <c r="S19" s="14">
        <v>1345</v>
      </c>
      <c r="T19" s="15">
        <v>3.6473587156958455E-2</v>
      </c>
      <c r="U19" s="16">
        <v>-0.20446096654275092</v>
      </c>
      <c r="V19" s="34">
        <v>0</v>
      </c>
    </row>
    <row r="20" spans="2:22" ht="14.45" customHeight="1" thickBot="1">
      <c r="B20" s="17">
        <v>10</v>
      </c>
      <c r="C20" s="18" t="s">
        <v>14</v>
      </c>
      <c r="D20" s="19">
        <v>162</v>
      </c>
      <c r="E20" s="20">
        <v>3.3721898417985015E-2</v>
      </c>
      <c r="F20" s="19">
        <v>124</v>
      </c>
      <c r="G20" s="20">
        <v>2.3247094113235847E-2</v>
      </c>
      <c r="H20" s="21">
        <v>0.30645161290322576</v>
      </c>
      <c r="I20" s="35">
        <v>0</v>
      </c>
      <c r="J20" s="19">
        <v>113</v>
      </c>
      <c r="K20" s="21">
        <v>0.4336283185840708</v>
      </c>
      <c r="L20" s="35">
        <v>2</v>
      </c>
      <c r="M20" s="73"/>
      <c r="O20" s="17">
        <v>10</v>
      </c>
      <c r="P20" s="18" t="s">
        <v>14</v>
      </c>
      <c r="Q20" s="19">
        <v>858</v>
      </c>
      <c r="R20" s="20">
        <v>2.2765263074106503E-2</v>
      </c>
      <c r="S20" s="19">
        <v>1100</v>
      </c>
      <c r="T20" s="20">
        <v>2.9829699533571973E-2</v>
      </c>
      <c r="U20" s="21">
        <v>-0.21999999999999997</v>
      </c>
      <c r="V20" s="35">
        <v>0</v>
      </c>
    </row>
    <row r="21" spans="2:22" ht="14.45" customHeight="1" thickBot="1">
      <c r="B21" s="12">
        <v>11</v>
      </c>
      <c r="C21" s="13" t="s">
        <v>67</v>
      </c>
      <c r="D21" s="14">
        <v>58</v>
      </c>
      <c r="E21" s="15">
        <v>1.2073272273105746E-2</v>
      </c>
      <c r="F21" s="14">
        <v>52</v>
      </c>
      <c r="G21" s="15">
        <v>9.7487814023247098E-3</v>
      </c>
      <c r="H21" s="16">
        <v>0.11538461538461542</v>
      </c>
      <c r="I21" s="34">
        <v>1</v>
      </c>
      <c r="J21" s="14">
        <v>171</v>
      </c>
      <c r="K21" s="16">
        <v>-0.66081871345029242</v>
      </c>
      <c r="L21" s="34">
        <v>-2</v>
      </c>
      <c r="M21" s="73"/>
      <c r="O21" s="12">
        <v>11</v>
      </c>
      <c r="P21" s="13" t="s">
        <v>67</v>
      </c>
      <c r="Q21" s="14">
        <v>565</v>
      </c>
      <c r="R21" s="15">
        <v>1.4991111464883654E-2</v>
      </c>
      <c r="S21" s="14">
        <v>220</v>
      </c>
      <c r="T21" s="15">
        <v>5.9659399067143945E-3</v>
      </c>
      <c r="U21" s="16">
        <v>1.5681818181818183</v>
      </c>
      <c r="V21" s="34">
        <v>2</v>
      </c>
    </row>
    <row r="22" spans="2:22" ht="14.45" customHeight="1" thickBot="1">
      <c r="B22" s="17">
        <v>12</v>
      </c>
      <c r="C22" s="18" t="s">
        <v>4</v>
      </c>
      <c r="D22" s="19">
        <v>47</v>
      </c>
      <c r="E22" s="20">
        <v>9.7835137385512069E-3</v>
      </c>
      <c r="F22" s="19">
        <v>62</v>
      </c>
      <c r="G22" s="20">
        <v>1.1623547056617924E-2</v>
      </c>
      <c r="H22" s="21">
        <v>-0.24193548387096775</v>
      </c>
      <c r="I22" s="35">
        <v>-1</v>
      </c>
      <c r="J22" s="19">
        <v>121</v>
      </c>
      <c r="K22" s="21">
        <v>-0.61157024793388426</v>
      </c>
      <c r="L22" s="35">
        <v>-1</v>
      </c>
      <c r="M22" s="73"/>
      <c r="O22" s="17">
        <v>12</v>
      </c>
      <c r="P22" s="18" t="s">
        <v>4</v>
      </c>
      <c r="Q22" s="19">
        <v>467</v>
      </c>
      <c r="R22" s="20">
        <v>1.2390883281594099E-2</v>
      </c>
      <c r="S22" s="19">
        <v>473</v>
      </c>
      <c r="T22" s="20">
        <v>1.2826770799435947E-2</v>
      </c>
      <c r="U22" s="21">
        <v>-1.2684989429175508E-2</v>
      </c>
      <c r="V22" s="35">
        <v>-1</v>
      </c>
    </row>
    <row r="23" spans="2:22" ht="14.45" customHeight="1" thickBot="1">
      <c r="B23" s="12">
        <v>13</v>
      </c>
      <c r="C23" s="13" t="s">
        <v>60</v>
      </c>
      <c r="D23" s="14">
        <v>36</v>
      </c>
      <c r="E23" s="15">
        <v>7.4937552039966698E-3</v>
      </c>
      <c r="F23" s="14">
        <v>43</v>
      </c>
      <c r="G23" s="15">
        <v>8.061492313460818E-3</v>
      </c>
      <c r="H23" s="16">
        <v>-0.16279069767441856</v>
      </c>
      <c r="I23" s="34">
        <v>0</v>
      </c>
      <c r="J23" s="14">
        <v>63</v>
      </c>
      <c r="K23" s="16">
        <v>-0.4285714285714286</v>
      </c>
      <c r="L23" s="34">
        <v>0</v>
      </c>
      <c r="M23" s="73"/>
      <c r="O23" s="12">
        <v>13</v>
      </c>
      <c r="P23" s="13" t="s">
        <v>60</v>
      </c>
      <c r="Q23" s="14">
        <v>346</v>
      </c>
      <c r="R23" s="15">
        <v>9.1803974634508748E-3</v>
      </c>
      <c r="S23" s="14">
        <v>290</v>
      </c>
      <c r="T23" s="15">
        <v>7.8641935133962476E-3</v>
      </c>
      <c r="U23" s="16">
        <v>0.19310344827586201</v>
      </c>
      <c r="V23" s="34">
        <v>-1</v>
      </c>
    </row>
    <row r="24" spans="2:22" ht="14.45" customHeight="1" thickBot="1">
      <c r="B24" s="17">
        <v>14</v>
      </c>
      <c r="C24" s="18" t="s">
        <v>97</v>
      </c>
      <c r="D24" s="19">
        <v>16</v>
      </c>
      <c r="E24" s="20">
        <v>3.3305578684429643E-3</v>
      </c>
      <c r="F24" s="19">
        <v>16</v>
      </c>
      <c r="G24" s="20">
        <v>2.9996250468691415E-3</v>
      </c>
      <c r="H24" s="21">
        <v>0</v>
      </c>
      <c r="I24" s="35">
        <v>3</v>
      </c>
      <c r="J24" s="19">
        <v>11</v>
      </c>
      <c r="K24" s="21">
        <v>0.45454545454545459</v>
      </c>
      <c r="L24" s="35">
        <v>3</v>
      </c>
      <c r="M24" s="73"/>
      <c r="O24" s="17">
        <v>14</v>
      </c>
      <c r="P24" s="18" t="s">
        <v>69</v>
      </c>
      <c r="Q24" s="19">
        <v>211</v>
      </c>
      <c r="R24" s="20">
        <v>5.5984504762662847E-3</v>
      </c>
      <c r="S24" s="19">
        <v>139</v>
      </c>
      <c r="T24" s="20">
        <v>3.7693893046968218E-3</v>
      </c>
      <c r="U24" s="21">
        <v>0.51798561151079148</v>
      </c>
      <c r="V24" s="35">
        <v>0</v>
      </c>
    </row>
    <row r="25" spans="2:22" ht="14.45" customHeight="1" thickBot="1">
      <c r="B25" s="12">
        <v>15</v>
      </c>
      <c r="C25" s="13" t="s">
        <v>98</v>
      </c>
      <c r="D25" s="14">
        <v>12</v>
      </c>
      <c r="E25" s="15">
        <v>2.4979184013322231E-3</v>
      </c>
      <c r="F25" s="14">
        <v>13</v>
      </c>
      <c r="G25" s="15">
        <v>2.4371953505811774E-3</v>
      </c>
      <c r="H25" s="16">
        <v>-7.6923076923076872E-2</v>
      </c>
      <c r="I25" s="34">
        <v>3</v>
      </c>
      <c r="J25" s="14">
        <v>10</v>
      </c>
      <c r="K25" s="16">
        <v>0.19999999999999996</v>
      </c>
      <c r="L25" s="34">
        <v>4</v>
      </c>
      <c r="M25" s="73"/>
      <c r="O25" s="12">
        <v>15</v>
      </c>
      <c r="P25" s="13" t="s">
        <v>70</v>
      </c>
      <c r="Q25" s="14">
        <v>113</v>
      </c>
      <c r="R25" s="15">
        <v>2.9982222929767306E-3</v>
      </c>
      <c r="S25" s="14">
        <v>136</v>
      </c>
      <c r="T25" s="15">
        <v>3.6880355786961709E-3</v>
      </c>
      <c r="U25" s="16">
        <v>-0.16911764705882348</v>
      </c>
      <c r="V25" s="34">
        <v>0</v>
      </c>
    </row>
    <row r="26" spans="2:22" ht="15.75" thickBot="1">
      <c r="B26" s="81" t="s">
        <v>83</v>
      </c>
      <c r="C26" s="82"/>
      <c r="D26" s="23">
        <f>SUM(D11:D25)</f>
        <v>4660</v>
      </c>
      <c r="E26" s="24">
        <f>D26/D28</f>
        <v>0.97002497918401331</v>
      </c>
      <c r="F26" s="23">
        <f>SUM(F11:F25)</f>
        <v>5166</v>
      </c>
      <c r="G26" s="24">
        <f>F26/F28</f>
        <v>0.96850393700787396</v>
      </c>
      <c r="H26" s="25">
        <f>D26/F26-1</f>
        <v>-9.794812233836625E-2</v>
      </c>
      <c r="I26" s="36"/>
      <c r="J26" s="23">
        <f>SUM(J11:J25)</f>
        <v>6508</v>
      </c>
      <c r="K26" s="24">
        <f>E26/J26-1</f>
        <v>-0.99985094883540504</v>
      </c>
      <c r="L26" s="23"/>
      <c r="M26" s="73"/>
      <c r="O26" s="81" t="s">
        <v>83</v>
      </c>
      <c r="P26" s="82"/>
      <c r="Q26" s="23">
        <f>SUM(Q11:Q25)</f>
        <v>36747</v>
      </c>
      <c r="R26" s="24">
        <f>Q26/Q28</f>
        <v>0.97500596991164534</v>
      </c>
      <c r="S26" s="23">
        <f>SUM(S11:S25)</f>
        <v>36048</v>
      </c>
      <c r="T26" s="24">
        <f>S26/S28</f>
        <v>0.97754637162382041</v>
      </c>
      <c r="U26" s="25">
        <f>Q26/S26-1</f>
        <v>1.939081225033279E-2</v>
      </c>
      <c r="V26" s="36"/>
    </row>
    <row r="27" spans="2:22" ht="15.75" thickBot="1">
      <c r="B27" s="81" t="s">
        <v>29</v>
      </c>
      <c r="C27" s="82"/>
      <c r="D27" s="23">
        <f>D28-SUM(D11:D25)</f>
        <v>144</v>
      </c>
      <c r="E27" s="24">
        <f>D27/D28</f>
        <v>2.9975020815986679E-2</v>
      </c>
      <c r="F27" s="23">
        <f>F28-SUM(F11:F25)</f>
        <v>168</v>
      </c>
      <c r="G27" s="24">
        <f>F27/F28</f>
        <v>3.1496062992125984E-2</v>
      </c>
      <c r="H27" s="25">
        <f>D27/F27-1</f>
        <v>-0.1428571428571429</v>
      </c>
      <c r="I27" s="36"/>
      <c r="J27" s="23">
        <f>J28-SUM(J11:J25)</f>
        <v>221</v>
      </c>
      <c r="K27" s="24">
        <f>E27/J27-1</f>
        <v>-0.99986436642164711</v>
      </c>
      <c r="L27" s="23"/>
      <c r="M27" s="73"/>
      <c r="O27" s="81" t="s">
        <v>29</v>
      </c>
      <c r="P27" s="82"/>
      <c r="Q27" s="23">
        <f>Q28-SUM(Q11:Q25)</f>
        <v>942</v>
      </c>
      <c r="R27" s="24">
        <f>Q27/Q28</f>
        <v>2.4994030088354692E-2</v>
      </c>
      <c r="S27" s="23">
        <f>S28-SUM(S11:S25)</f>
        <v>828</v>
      </c>
      <c r="T27" s="24">
        <f>S27/S28</f>
        <v>2.2453628376179629E-2</v>
      </c>
      <c r="U27" s="25">
        <f>Q27/S27-1</f>
        <v>0.1376811594202898</v>
      </c>
      <c r="V27" s="37"/>
    </row>
    <row r="28" spans="2:22" ht="15.75" thickBot="1">
      <c r="B28" s="79" t="s">
        <v>52</v>
      </c>
      <c r="C28" s="80"/>
      <c r="D28" s="26">
        <v>4804</v>
      </c>
      <c r="E28" s="27">
        <v>1</v>
      </c>
      <c r="F28" s="26">
        <v>5334</v>
      </c>
      <c r="G28" s="27">
        <v>1</v>
      </c>
      <c r="H28" s="28">
        <v>-9.9362579677540253E-2</v>
      </c>
      <c r="I28" s="39"/>
      <c r="J28" s="26">
        <v>6729</v>
      </c>
      <c r="K28" s="28">
        <v>-0.28607519690890182</v>
      </c>
      <c r="L28" s="26"/>
      <c r="M28" s="73"/>
      <c r="N28" s="33"/>
      <c r="O28" s="79" t="s">
        <v>52</v>
      </c>
      <c r="P28" s="80"/>
      <c r="Q28" s="26">
        <v>37689</v>
      </c>
      <c r="R28" s="27">
        <v>1</v>
      </c>
      <c r="S28" s="26">
        <v>36876</v>
      </c>
      <c r="T28" s="27">
        <v>1</v>
      </c>
      <c r="U28" s="28">
        <v>2.2046859746176484E-2</v>
      </c>
      <c r="V28" s="39"/>
    </row>
    <row r="29" spans="2:22" ht="15">
      <c r="B29" s="40" t="s">
        <v>57</v>
      </c>
      <c r="M29" s="73"/>
      <c r="O29" s="40" t="s">
        <v>57</v>
      </c>
    </row>
    <row r="30" spans="2:22" ht="15">
      <c r="B30" s="41" t="s">
        <v>58</v>
      </c>
      <c r="M30" s="73"/>
      <c r="O30" s="41" t="s">
        <v>58</v>
      </c>
    </row>
    <row r="31" spans="2:22">
      <c r="B31" s="30"/>
    </row>
    <row r="32" spans="2:22">
      <c r="B32" s="31"/>
    </row>
    <row r="33" spans="2:22" ht="15" customHeight="1">
      <c r="B33" s="107" t="s">
        <v>99</v>
      </c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29"/>
      <c r="O33" s="107" t="s">
        <v>72</v>
      </c>
      <c r="P33" s="107"/>
      <c r="Q33" s="107"/>
      <c r="R33" s="107"/>
      <c r="S33" s="107"/>
      <c r="T33" s="107"/>
      <c r="U33" s="107"/>
      <c r="V33" s="107"/>
    </row>
    <row r="34" spans="2:22" ht="15" customHeight="1">
      <c r="B34" s="108" t="s">
        <v>100</v>
      </c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29"/>
      <c r="O34" s="108" t="s">
        <v>73</v>
      </c>
      <c r="P34" s="108"/>
      <c r="Q34" s="108"/>
      <c r="R34" s="108"/>
      <c r="S34" s="108"/>
      <c r="T34" s="108"/>
      <c r="U34" s="108"/>
      <c r="V34" s="108"/>
    </row>
    <row r="35" spans="2:22" ht="15" customHeight="1" thickBot="1">
      <c r="B35" s="32"/>
      <c r="C35" s="32"/>
      <c r="D35" s="32"/>
      <c r="E35" s="32"/>
      <c r="F35" s="32"/>
      <c r="G35" s="32"/>
      <c r="H35" s="32"/>
      <c r="I35" s="32"/>
      <c r="J35" s="32"/>
      <c r="K35" s="33"/>
      <c r="L35" s="5" t="s">
        <v>33</v>
      </c>
      <c r="O35" s="32"/>
      <c r="P35" s="32"/>
      <c r="Q35" s="32"/>
      <c r="R35" s="32"/>
      <c r="S35" s="32"/>
      <c r="T35" s="32"/>
      <c r="U35" s="32"/>
      <c r="V35" s="5" t="s">
        <v>33</v>
      </c>
    </row>
    <row r="36" spans="2:22">
      <c r="B36" s="97" t="s">
        <v>0</v>
      </c>
      <c r="C36" s="99" t="s">
        <v>45</v>
      </c>
      <c r="D36" s="101" t="s">
        <v>85</v>
      </c>
      <c r="E36" s="102"/>
      <c r="F36" s="102"/>
      <c r="G36" s="102"/>
      <c r="H36" s="102"/>
      <c r="I36" s="112"/>
      <c r="J36" s="101" t="s">
        <v>78</v>
      </c>
      <c r="K36" s="102"/>
      <c r="L36" s="112"/>
      <c r="O36" s="97" t="s">
        <v>0</v>
      </c>
      <c r="P36" s="99" t="s">
        <v>45</v>
      </c>
      <c r="Q36" s="101" t="s">
        <v>91</v>
      </c>
      <c r="R36" s="102"/>
      <c r="S36" s="102"/>
      <c r="T36" s="102"/>
      <c r="U36" s="102"/>
      <c r="V36" s="112"/>
    </row>
    <row r="37" spans="2:22" ht="15" customHeight="1" thickBot="1">
      <c r="B37" s="98"/>
      <c r="C37" s="100"/>
      <c r="D37" s="113" t="s">
        <v>87</v>
      </c>
      <c r="E37" s="110"/>
      <c r="F37" s="110"/>
      <c r="G37" s="110"/>
      <c r="H37" s="110"/>
      <c r="I37" s="111"/>
      <c r="J37" s="113" t="s">
        <v>92</v>
      </c>
      <c r="K37" s="110"/>
      <c r="L37" s="111"/>
      <c r="O37" s="98"/>
      <c r="P37" s="100"/>
      <c r="Q37" s="113" t="s">
        <v>88</v>
      </c>
      <c r="R37" s="110"/>
      <c r="S37" s="110"/>
      <c r="T37" s="110"/>
      <c r="U37" s="110"/>
      <c r="V37" s="111"/>
    </row>
    <row r="38" spans="2:22" ht="15" customHeight="1">
      <c r="B38" s="98"/>
      <c r="C38" s="100"/>
      <c r="D38" s="93">
        <v>2024</v>
      </c>
      <c r="E38" s="94"/>
      <c r="F38" s="93">
        <v>2023</v>
      </c>
      <c r="G38" s="94"/>
      <c r="H38" s="83" t="s">
        <v>22</v>
      </c>
      <c r="I38" s="83" t="s">
        <v>46</v>
      </c>
      <c r="J38" s="83">
        <v>2023</v>
      </c>
      <c r="K38" s="83" t="s">
        <v>93</v>
      </c>
      <c r="L38" s="83" t="s">
        <v>94</v>
      </c>
      <c r="O38" s="98"/>
      <c r="P38" s="100"/>
      <c r="Q38" s="93">
        <v>2024</v>
      </c>
      <c r="R38" s="94"/>
      <c r="S38" s="93">
        <v>2023</v>
      </c>
      <c r="T38" s="94"/>
      <c r="U38" s="83" t="s">
        <v>22</v>
      </c>
      <c r="V38" s="83" t="s">
        <v>62</v>
      </c>
    </row>
    <row r="39" spans="2:22" ht="14.45" customHeight="1" thickBot="1">
      <c r="B39" s="85" t="s">
        <v>23</v>
      </c>
      <c r="C39" s="87" t="s">
        <v>45</v>
      </c>
      <c r="D39" s="95"/>
      <c r="E39" s="96"/>
      <c r="F39" s="95"/>
      <c r="G39" s="96"/>
      <c r="H39" s="84"/>
      <c r="I39" s="84"/>
      <c r="J39" s="84"/>
      <c r="K39" s="84"/>
      <c r="L39" s="84"/>
      <c r="O39" s="85" t="s">
        <v>23</v>
      </c>
      <c r="P39" s="87" t="s">
        <v>45</v>
      </c>
      <c r="Q39" s="95"/>
      <c r="R39" s="96"/>
      <c r="S39" s="95"/>
      <c r="T39" s="96"/>
      <c r="U39" s="84"/>
      <c r="V39" s="84"/>
    </row>
    <row r="40" spans="2:22" ht="15" customHeight="1">
      <c r="B40" s="85"/>
      <c r="C40" s="87"/>
      <c r="D40" s="6" t="s">
        <v>25</v>
      </c>
      <c r="E40" s="7" t="s">
        <v>2</v>
      </c>
      <c r="F40" s="6" t="s">
        <v>25</v>
      </c>
      <c r="G40" s="7" t="s">
        <v>2</v>
      </c>
      <c r="H40" s="89" t="s">
        <v>26</v>
      </c>
      <c r="I40" s="89" t="s">
        <v>47</v>
      </c>
      <c r="J40" s="89" t="s">
        <v>25</v>
      </c>
      <c r="K40" s="89" t="s">
        <v>95</v>
      </c>
      <c r="L40" s="89" t="s">
        <v>96</v>
      </c>
      <c r="O40" s="85"/>
      <c r="P40" s="87"/>
      <c r="Q40" s="6" t="s">
        <v>25</v>
      </c>
      <c r="R40" s="7" t="s">
        <v>2</v>
      </c>
      <c r="S40" s="6" t="s">
        <v>25</v>
      </c>
      <c r="T40" s="7" t="s">
        <v>2</v>
      </c>
      <c r="U40" s="89" t="s">
        <v>26</v>
      </c>
      <c r="V40" s="89" t="s">
        <v>63</v>
      </c>
    </row>
    <row r="41" spans="2:22" ht="14.25" customHeight="1" thickBot="1">
      <c r="B41" s="86"/>
      <c r="C41" s="88"/>
      <c r="D41" s="9" t="s">
        <v>27</v>
      </c>
      <c r="E41" s="10" t="s">
        <v>28</v>
      </c>
      <c r="F41" s="9" t="s">
        <v>27</v>
      </c>
      <c r="G41" s="10" t="s">
        <v>28</v>
      </c>
      <c r="H41" s="90"/>
      <c r="I41" s="90"/>
      <c r="J41" s="90" t="s">
        <v>27</v>
      </c>
      <c r="K41" s="90"/>
      <c r="L41" s="90"/>
      <c r="O41" s="86"/>
      <c r="P41" s="88"/>
      <c r="Q41" s="9" t="s">
        <v>27</v>
      </c>
      <c r="R41" s="10" t="s">
        <v>28</v>
      </c>
      <c r="S41" s="9" t="s">
        <v>27</v>
      </c>
      <c r="T41" s="10" t="s">
        <v>28</v>
      </c>
      <c r="U41" s="90"/>
      <c r="V41" s="90"/>
    </row>
    <row r="42" spans="2:22" ht="15" thickBot="1">
      <c r="B42" s="12">
        <v>1</v>
      </c>
      <c r="C42" s="13" t="s">
        <v>48</v>
      </c>
      <c r="D42" s="14">
        <v>758</v>
      </c>
      <c r="E42" s="15">
        <v>0.15778517901748543</v>
      </c>
      <c r="F42" s="14">
        <v>732</v>
      </c>
      <c r="G42" s="15">
        <v>0.13723284589426321</v>
      </c>
      <c r="H42" s="16">
        <v>3.5519125683060038E-2</v>
      </c>
      <c r="I42" s="34">
        <v>0</v>
      </c>
      <c r="J42" s="14">
        <v>1207</v>
      </c>
      <c r="K42" s="16">
        <v>-0.37199668599834301</v>
      </c>
      <c r="L42" s="34">
        <v>0</v>
      </c>
      <c r="O42" s="12">
        <v>1</v>
      </c>
      <c r="P42" s="13" t="s">
        <v>48</v>
      </c>
      <c r="Q42" s="14">
        <v>5541</v>
      </c>
      <c r="R42" s="15">
        <v>0.14701902411844306</v>
      </c>
      <c r="S42" s="14">
        <v>6090</v>
      </c>
      <c r="T42" s="15">
        <v>0.16514806378132119</v>
      </c>
      <c r="U42" s="16">
        <v>-9.0147783251231517E-2</v>
      </c>
      <c r="V42" s="34">
        <v>0</v>
      </c>
    </row>
    <row r="43" spans="2:22" ht="15" thickBot="1">
      <c r="B43" s="17">
        <v>2</v>
      </c>
      <c r="C43" s="18" t="s">
        <v>54</v>
      </c>
      <c r="D43" s="19">
        <v>353</v>
      </c>
      <c r="E43" s="20">
        <v>7.3480432972522894E-2</v>
      </c>
      <c r="F43" s="19">
        <v>283</v>
      </c>
      <c r="G43" s="20">
        <v>5.3055868016497941E-2</v>
      </c>
      <c r="H43" s="21">
        <v>0.24734982332155475</v>
      </c>
      <c r="I43" s="35">
        <v>4</v>
      </c>
      <c r="J43" s="19">
        <v>429</v>
      </c>
      <c r="K43" s="21">
        <v>-0.17715617715617715</v>
      </c>
      <c r="L43" s="35">
        <v>1</v>
      </c>
      <c r="O43" s="17">
        <v>2</v>
      </c>
      <c r="P43" s="18" t="s">
        <v>49</v>
      </c>
      <c r="Q43" s="19">
        <v>3251</v>
      </c>
      <c r="R43" s="20">
        <v>8.625859003953408E-2</v>
      </c>
      <c r="S43" s="19">
        <v>3017</v>
      </c>
      <c r="T43" s="20">
        <v>8.1814730447987857E-2</v>
      </c>
      <c r="U43" s="21">
        <v>7.7560490553530093E-2</v>
      </c>
      <c r="V43" s="35">
        <v>0</v>
      </c>
    </row>
    <row r="44" spans="2:22" ht="15" thickBot="1">
      <c r="B44" s="12">
        <v>3</v>
      </c>
      <c r="C44" s="13" t="s">
        <v>49</v>
      </c>
      <c r="D44" s="14">
        <v>333</v>
      </c>
      <c r="E44" s="15">
        <v>6.9317235636969191E-2</v>
      </c>
      <c r="F44" s="14">
        <v>388</v>
      </c>
      <c r="G44" s="15">
        <v>7.2740907386576681E-2</v>
      </c>
      <c r="H44" s="16">
        <v>-0.14175257731958768</v>
      </c>
      <c r="I44" s="34">
        <v>1</v>
      </c>
      <c r="J44" s="14">
        <v>774</v>
      </c>
      <c r="K44" s="16">
        <v>-0.56976744186046513</v>
      </c>
      <c r="L44" s="34">
        <v>-1</v>
      </c>
      <c r="O44" s="12">
        <v>3</v>
      </c>
      <c r="P44" s="13" t="s">
        <v>64</v>
      </c>
      <c r="Q44" s="14">
        <v>2852</v>
      </c>
      <c r="R44" s="15">
        <v>7.5671946721855177E-2</v>
      </c>
      <c r="S44" s="14">
        <v>2968</v>
      </c>
      <c r="T44" s="15">
        <v>8.0485952923310553E-2</v>
      </c>
      <c r="U44" s="16">
        <v>-3.9083557951482439E-2</v>
      </c>
      <c r="V44" s="34">
        <v>0</v>
      </c>
    </row>
    <row r="45" spans="2:22" ht="15" thickBot="1">
      <c r="B45" s="17">
        <v>4</v>
      </c>
      <c r="C45" s="18" t="s">
        <v>56</v>
      </c>
      <c r="D45" s="19">
        <v>309</v>
      </c>
      <c r="E45" s="20">
        <v>6.4321398834304752E-2</v>
      </c>
      <c r="F45" s="19">
        <v>298</v>
      </c>
      <c r="G45" s="20">
        <v>5.586801649793776E-2</v>
      </c>
      <c r="H45" s="21">
        <v>3.691275167785224E-2</v>
      </c>
      <c r="I45" s="35">
        <v>1</v>
      </c>
      <c r="J45" s="19">
        <v>391</v>
      </c>
      <c r="K45" s="21">
        <v>-0.20971867007672629</v>
      </c>
      <c r="L45" s="35">
        <v>0</v>
      </c>
      <c r="O45" s="17">
        <v>4</v>
      </c>
      <c r="P45" s="18" t="s">
        <v>54</v>
      </c>
      <c r="Q45" s="19">
        <v>2781</v>
      </c>
      <c r="R45" s="20">
        <v>7.3788107936002545E-2</v>
      </c>
      <c r="S45" s="19">
        <v>2459</v>
      </c>
      <c r="T45" s="20">
        <v>6.6682937411866802E-2</v>
      </c>
      <c r="U45" s="21">
        <v>0.1309475396502644</v>
      </c>
      <c r="V45" s="35">
        <v>1</v>
      </c>
    </row>
    <row r="46" spans="2:22" ht="15" thickBot="1">
      <c r="B46" s="12">
        <v>5</v>
      </c>
      <c r="C46" s="13" t="s">
        <v>84</v>
      </c>
      <c r="D46" s="14">
        <v>247</v>
      </c>
      <c r="E46" s="15">
        <v>5.1415487094088261E-2</v>
      </c>
      <c r="F46" s="14">
        <v>46</v>
      </c>
      <c r="G46" s="15">
        <v>8.6239220097487808E-3</v>
      </c>
      <c r="H46" s="16">
        <v>4.3695652173913047</v>
      </c>
      <c r="I46" s="34">
        <v>23</v>
      </c>
      <c r="J46" s="14">
        <v>239</v>
      </c>
      <c r="K46" s="16">
        <v>3.3472803347280422E-2</v>
      </c>
      <c r="L46" s="34">
        <v>3</v>
      </c>
      <c r="O46" s="12">
        <v>5</v>
      </c>
      <c r="P46" s="13" t="s">
        <v>56</v>
      </c>
      <c r="Q46" s="14">
        <v>2222</v>
      </c>
      <c r="R46" s="15">
        <v>5.8956194114993768E-2</v>
      </c>
      <c r="S46" s="14">
        <v>2051</v>
      </c>
      <c r="T46" s="15">
        <v>5.5618830675778282E-2</v>
      </c>
      <c r="U46" s="16">
        <v>8.337396392003904E-2</v>
      </c>
      <c r="V46" s="34">
        <v>1</v>
      </c>
    </row>
    <row r="47" spans="2:22" ht="15" thickBot="1">
      <c r="B47" s="17">
        <v>6</v>
      </c>
      <c r="C47" s="18" t="s">
        <v>64</v>
      </c>
      <c r="D47" s="19">
        <v>236</v>
      </c>
      <c r="E47" s="20">
        <v>4.9125728559533725E-2</v>
      </c>
      <c r="F47" s="19">
        <v>483</v>
      </c>
      <c r="G47" s="20">
        <v>9.055118110236221E-2</v>
      </c>
      <c r="H47" s="21">
        <v>-0.51138716356107661</v>
      </c>
      <c r="I47" s="35">
        <v>-3</v>
      </c>
      <c r="J47" s="19">
        <v>337</v>
      </c>
      <c r="K47" s="21">
        <v>-0.29970326409495551</v>
      </c>
      <c r="L47" s="35">
        <v>0</v>
      </c>
      <c r="O47" s="17">
        <v>6</v>
      </c>
      <c r="P47" s="18" t="s">
        <v>50</v>
      </c>
      <c r="Q47" s="19">
        <v>1984</v>
      </c>
      <c r="R47" s="20">
        <v>5.2641354241290565E-2</v>
      </c>
      <c r="S47" s="19">
        <v>2551</v>
      </c>
      <c r="T47" s="20">
        <v>6.9177785009220089E-2</v>
      </c>
      <c r="U47" s="21">
        <v>-0.22226577812622506</v>
      </c>
      <c r="V47" s="35">
        <v>-2</v>
      </c>
    </row>
    <row r="48" spans="2:22" ht="15" thickBot="1">
      <c r="B48" s="12">
        <v>7</v>
      </c>
      <c r="C48" s="13" t="s">
        <v>66</v>
      </c>
      <c r="D48" s="14">
        <v>209</v>
      </c>
      <c r="E48" s="15">
        <v>4.3505412156536222E-2</v>
      </c>
      <c r="F48" s="14">
        <v>256</v>
      </c>
      <c r="G48" s="15">
        <v>4.7994000749906264E-2</v>
      </c>
      <c r="H48" s="16">
        <v>-0.18359375</v>
      </c>
      <c r="I48" s="34">
        <v>0</v>
      </c>
      <c r="J48" s="14">
        <v>214</v>
      </c>
      <c r="K48" s="16">
        <v>-2.3364485981308358E-2</v>
      </c>
      <c r="L48" s="34">
        <v>2</v>
      </c>
      <c r="O48" s="12">
        <v>7</v>
      </c>
      <c r="P48" s="13" t="s">
        <v>66</v>
      </c>
      <c r="Q48" s="14">
        <v>1365</v>
      </c>
      <c r="R48" s="15">
        <v>3.6217463981533075E-2</v>
      </c>
      <c r="S48" s="14">
        <v>1305</v>
      </c>
      <c r="T48" s="15">
        <v>3.5388870810283114E-2</v>
      </c>
      <c r="U48" s="16">
        <v>4.5977011494252817E-2</v>
      </c>
      <c r="V48" s="34">
        <v>0</v>
      </c>
    </row>
    <row r="49" spans="2:22" ht="15" thickBot="1">
      <c r="B49" s="17">
        <v>8</v>
      </c>
      <c r="C49" s="18" t="s">
        <v>50</v>
      </c>
      <c r="D49" s="19">
        <v>207</v>
      </c>
      <c r="E49" s="20">
        <v>4.3089092422980847E-2</v>
      </c>
      <c r="F49" s="19">
        <v>551</v>
      </c>
      <c r="G49" s="20">
        <v>0.10329958755155605</v>
      </c>
      <c r="H49" s="21">
        <v>-0.62431941923774947</v>
      </c>
      <c r="I49" s="35">
        <v>-6</v>
      </c>
      <c r="J49" s="19">
        <v>257</v>
      </c>
      <c r="K49" s="21">
        <v>-0.19455252918287935</v>
      </c>
      <c r="L49" s="35">
        <v>-1</v>
      </c>
      <c r="O49" s="17">
        <v>8</v>
      </c>
      <c r="P49" s="18" t="s">
        <v>65</v>
      </c>
      <c r="Q49" s="19">
        <v>1169</v>
      </c>
      <c r="R49" s="20">
        <v>3.1017007614953965E-2</v>
      </c>
      <c r="S49" s="19">
        <v>1075</v>
      </c>
      <c r="T49" s="20">
        <v>2.9151751816899881E-2</v>
      </c>
      <c r="U49" s="21">
        <v>8.7441860465116372E-2</v>
      </c>
      <c r="V49" s="35">
        <v>0</v>
      </c>
    </row>
    <row r="50" spans="2:22" ht="15" thickBot="1">
      <c r="B50" s="12">
        <v>9</v>
      </c>
      <c r="C50" s="13" t="s">
        <v>65</v>
      </c>
      <c r="D50" s="14">
        <v>135</v>
      </c>
      <c r="E50" s="15">
        <v>2.8101582014987511E-2</v>
      </c>
      <c r="F50" s="14">
        <v>184</v>
      </c>
      <c r="G50" s="15">
        <v>3.4495688038995123E-2</v>
      </c>
      <c r="H50" s="16">
        <v>-0.26630434782608692</v>
      </c>
      <c r="I50" s="34">
        <v>-1</v>
      </c>
      <c r="J50" s="14">
        <v>148</v>
      </c>
      <c r="K50" s="16">
        <v>-8.7837837837837829E-2</v>
      </c>
      <c r="L50" s="34">
        <v>5</v>
      </c>
      <c r="O50" s="12">
        <v>9</v>
      </c>
      <c r="P50" s="13" t="s">
        <v>76</v>
      </c>
      <c r="Q50" s="14">
        <v>1124</v>
      </c>
      <c r="R50" s="15">
        <v>2.9823025285892434E-2</v>
      </c>
      <c r="S50" s="14">
        <v>724</v>
      </c>
      <c r="T50" s="15">
        <v>1.9633365874823734E-2</v>
      </c>
      <c r="U50" s="16">
        <v>0.55248618784530379</v>
      </c>
      <c r="V50" s="34">
        <v>6</v>
      </c>
    </row>
    <row r="51" spans="2:22" ht="15" thickBot="1">
      <c r="B51" s="17">
        <v>10</v>
      </c>
      <c r="C51" s="18" t="s">
        <v>101</v>
      </c>
      <c r="D51" s="19">
        <v>132</v>
      </c>
      <c r="E51" s="20">
        <v>2.7477102414654453E-2</v>
      </c>
      <c r="F51" s="19">
        <v>118</v>
      </c>
      <c r="G51" s="20">
        <v>2.2122234720659918E-2</v>
      </c>
      <c r="H51" s="21">
        <v>0.11864406779661008</v>
      </c>
      <c r="I51" s="35">
        <v>2</v>
      </c>
      <c r="J51" s="19">
        <v>108</v>
      </c>
      <c r="K51" s="21">
        <v>0.22222222222222232</v>
      </c>
      <c r="L51" s="35">
        <v>7</v>
      </c>
      <c r="O51" s="17">
        <v>10</v>
      </c>
      <c r="P51" s="18" t="s">
        <v>74</v>
      </c>
      <c r="Q51" s="19">
        <v>1023</v>
      </c>
      <c r="R51" s="20">
        <v>2.7143198280665446E-2</v>
      </c>
      <c r="S51" s="19">
        <v>794</v>
      </c>
      <c r="T51" s="20">
        <v>2.1531619481505587E-2</v>
      </c>
      <c r="U51" s="21">
        <v>0.28841309823677586</v>
      </c>
      <c r="V51" s="35">
        <v>4</v>
      </c>
    </row>
    <row r="52" spans="2:22" ht="15" thickBot="1">
      <c r="B52" s="81" t="s">
        <v>51</v>
      </c>
      <c r="C52" s="82"/>
      <c r="D52" s="23">
        <f>SUM(D42:D51)</f>
        <v>2919</v>
      </c>
      <c r="E52" s="24">
        <f>D52/D54</f>
        <v>0.60761865112406332</v>
      </c>
      <c r="F52" s="23">
        <f>SUM(F42:F51)</f>
        <v>3339</v>
      </c>
      <c r="G52" s="24">
        <f>F52/F54</f>
        <v>0.62598425196850394</v>
      </c>
      <c r="H52" s="25">
        <f>D52/F52-1</f>
        <v>-0.12578616352201255</v>
      </c>
      <c r="I52" s="36"/>
      <c r="J52" s="23">
        <f>SUM(J42:J51)</f>
        <v>4104</v>
      </c>
      <c r="K52" s="24">
        <f>D52/J52-1</f>
        <v>-0.28874269005847952</v>
      </c>
      <c r="L52" s="23"/>
      <c r="O52" s="81" t="s">
        <v>51</v>
      </c>
      <c r="P52" s="82"/>
      <c r="Q52" s="23">
        <f>SUM(Q42:Q51)</f>
        <v>23312</v>
      </c>
      <c r="R52" s="24">
        <f>Q52/Q54</f>
        <v>0.61853591233516414</v>
      </c>
      <c r="S52" s="23">
        <f>SUM(S42:S51)</f>
        <v>23034</v>
      </c>
      <c r="T52" s="24">
        <f>S52/S54</f>
        <v>0.62463390823299703</v>
      </c>
      <c r="U52" s="25">
        <f>Q52/S52-1</f>
        <v>1.2069115220977755E-2</v>
      </c>
      <c r="V52" s="36"/>
    </row>
    <row r="53" spans="2:22" ht="15" thickBot="1">
      <c r="B53" s="81" t="s">
        <v>29</v>
      </c>
      <c r="C53" s="82"/>
      <c r="D53" s="23">
        <f>D54-D52</f>
        <v>1885</v>
      </c>
      <c r="E53" s="24">
        <f>D53/D54</f>
        <v>0.39238134887593673</v>
      </c>
      <c r="F53" s="23">
        <f>F54-F52</f>
        <v>1995</v>
      </c>
      <c r="G53" s="24">
        <f>F53/F54</f>
        <v>0.37401574803149606</v>
      </c>
      <c r="H53" s="25">
        <f>D53/F53-1</f>
        <v>-5.5137844611528819E-2</v>
      </c>
      <c r="I53" s="37"/>
      <c r="J53" s="23">
        <f>J54-SUM(J42:J51)</f>
        <v>2625</v>
      </c>
      <c r="K53" s="25">
        <f>D53/J53-1</f>
        <v>-0.28190476190476188</v>
      </c>
      <c r="L53" s="38"/>
      <c r="O53" s="81" t="s">
        <v>29</v>
      </c>
      <c r="P53" s="82"/>
      <c r="Q53" s="23">
        <f>Q54-Q52</f>
        <v>14377</v>
      </c>
      <c r="R53" s="24">
        <f>Q53/Q54</f>
        <v>0.38146408766483592</v>
      </c>
      <c r="S53" s="23">
        <f>S54-S52</f>
        <v>13842</v>
      </c>
      <c r="T53" s="24">
        <f>S53/S54</f>
        <v>0.37536609176700292</v>
      </c>
      <c r="U53" s="25">
        <f>Q53/S53-1</f>
        <v>3.8650484034099097E-2</v>
      </c>
      <c r="V53" s="37"/>
    </row>
    <row r="54" spans="2:22" ht="15" thickBot="1">
      <c r="B54" s="79" t="s">
        <v>52</v>
      </c>
      <c r="C54" s="80"/>
      <c r="D54" s="26">
        <v>4804</v>
      </c>
      <c r="E54" s="27">
        <v>1</v>
      </c>
      <c r="F54" s="26">
        <v>5334</v>
      </c>
      <c r="G54" s="27">
        <v>1</v>
      </c>
      <c r="H54" s="28">
        <v>-9.9362579677540253E-2</v>
      </c>
      <c r="I54" s="39"/>
      <c r="J54" s="26">
        <v>6729</v>
      </c>
      <c r="K54" s="28">
        <v>-0.28607519690890182</v>
      </c>
      <c r="L54" s="26"/>
      <c r="O54" s="79" t="s">
        <v>52</v>
      </c>
      <c r="P54" s="80"/>
      <c r="Q54" s="26">
        <v>37689</v>
      </c>
      <c r="R54" s="27">
        <v>1</v>
      </c>
      <c r="S54" s="26">
        <v>36876</v>
      </c>
      <c r="T54" s="27">
        <v>1</v>
      </c>
      <c r="U54" s="28">
        <v>2.2046859746176484E-2</v>
      </c>
      <c r="V54" s="39"/>
    </row>
    <row r="55" spans="2:22">
      <c r="B55" s="40" t="s">
        <v>57</v>
      </c>
      <c r="O55" s="40" t="s">
        <v>57</v>
      </c>
    </row>
    <row r="56" spans="2:22">
      <c r="B56" s="41" t="s">
        <v>58</v>
      </c>
      <c r="O56" s="41" t="s">
        <v>58</v>
      </c>
    </row>
    <row r="64" spans="2:22" ht="15" customHeight="1"/>
    <row r="66" ht="15" customHeight="1"/>
  </sheetData>
  <mergeCells count="84">
    <mergeCell ref="B2:L2"/>
    <mergeCell ref="O2:V2"/>
    <mergeCell ref="B3:L3"/>
    <mergeCell ref="O3:V3"/>
    <mergeCell ref="B5:B7"/>
    <mergeCell ref="C5:C7"/>
    <mergeCell ref="D5:I5"/>
    <mergeCell ref="J5:L5"/>
    <mergeCell ref="O5:O7"/>
    <mergeCell ref="P5:P7"/>
    <mergeCell ref="Q5:V5"/>
    <mergeCell ref="D6:I6"/>
    <mergeCell ref="J6:L6"/>
    <mergeCell ref="Q6:V6"/>
    <mergeCell ref="D7:E8"/>
    <mergeCell ref="F7:G8"/>
    <mergeCell ref="H7:H8"/>
    <mergeCell ref="I7:I8"/>
    <mergeCell ref="J7:J8"/>
    <mergeCell ref="K7:K8"/>
    <mergeCell ref="B8:B10"/>
    <mergeCell ref="C8:C10"/>
    <mergeCell ref="O8:O10"/>
    <mergeCell ref="P8:P10"/>
    <mergeCell ref="H9:H10"/>
    <mergeCell ref="V9:V10"/>
    <mergeCell ref="L7:L8"/>
    <mergeCell ref="Q7:R8"/>
    <mergeCell ref="S7:T8"/>
    <mergeCell ref="U7:U8"/>
    <mergeCell ref="V7:V8"/>
    <mergeCell ref="I9:I10"/>
    <mergeCell ref="J9:J10"/>
    <mergeCell ref="K9:K10"/>
    <mergeCell ref="L9:L10"/>
    <mergeCell ref="U9:U10"/>
    <mergeCell ref="B26:C26"/>
    <mergeCell ref="O26:P26"/>
    <mergeCell ref="B27:C27"/>
    <mergeCell ref="O27:P27"/>
    <mergeCell ref="B28:C28"/>
    <mergeCell ref="O28:P28"/>
    <mergeCell ref="B33:L33"/>
    <mergeCell ref="O33:V33"/>
    <mergeCell ref="B34:L34"/>
    <mergeCell ref="O34:V34"/>
    <mergeCell ref="B36:B38"/>
    <mergeCell ref="C36:C38"/>
    <mergeCell ref="D36:I36"/>
    <mergeCell ref="J36:L36"/>
    <mergeCell ref="O36:O38"/>
    <mergeCell ref="P36:P38"/>
    <mergeCell ref="Q36:V36"/>
    <mergeCell ref="D37:I37"/>
    <mergeCell ref="J37:L37"/>
    <mergeCell ref="Q37:V37"/>
    <mergeCell ref="D38:E39"/>
    <mergeCell ref="F38:G39"/>
    <mergeCell ref="H38:H39"/>
    <mergeCell ref="I38:I39"/>
    <mergeCell ref="J38:J39"/>
    <mergeCell ref="K38:K39"/>
    <mergeCell ref="B39:B41"/>
    <mergeCell ref="C39:C41"/>
    <mergeCell ref="O39:O41"/>
    <mergeCell ref="P39:P41"/>
    <mergeCell ref="H40:H41"/>
    <mergeCell ref="V40:V41"/>
    <mergeCell ref="L38:L39"/>
    <mergeCell ref="Q38:R39"/>
    <mergeCell ref="S38:T39"/>
    <mergeCell ref="U38:U39"/>
    <mergeCell ref="V38:V39"/>
    <mergeCell ref="I40:I41"/>
    <mergeCell ref="J40:J41"/>
    <mergeCell ref="K40:K41"/>
    <mergeCell ref="L40:L41"/>
    <mergeCell ref="U40:U41"/>
    <mergeCell ref="B52:C52"/>
    <mergeCell ref="O52:P52"/>
    <mergeCell ref="B53:C53"/>
    <mergeCell ref="O53:P53"/>
    <mergeCell ref="B54:C54"/>
    <mergeCell ref="O54:P54"/>
  </mergeCells>
  <conditionalFormatting sqref="D11:H25">
    <cfRule type="cellIs" dxfId="21" priority="7" operator="equal">
      <formula>0</formula>
    </cfRule>
  </conditionalFormatting>
  <conditionalFormatting sqref="D42:H51">
    <cfRule type="cellIs" dxfId="20" priority="19" operator="equal">
      <formula>0</formula>
    </cfRule>
  </conditionalFormatting>
  <conditionalFormatting sqref="H11:H27 U11:U27 H42:H53">
    <cfRule type="cellIs" dxfId="19" priority="14" operator="lessThan">
      <formula>0</formula>
    </cfRule>
  </conditionalFormatting>
  <conditionalFormatting sqref="I11:I25">
    <cfRule type="cellIs" dxfId="18" priority="6" operator="lessThan">
      <formula>0</formula>
    </cfRule>
  </conditionalFormatting>
  <conditionalFormatting sqref="I42:I51">
    <cfRule type="cellIs" dxfId="17" priority="20" operator="lessThan">
      <formula>0</formula>
    </cfRule>
    <cfRule type="cellIs" dxfId="16" priority="21" operator="equal">
      <formula>0</formula>
    </cfRule>
    <cfRule type="cellIs" dxfId="15" priority="22" operator="greaterThan">
      <formula>0</formula>
    </cfRule>
  </conditionalFormatting>
  <conditionalFormatting sqref="J11:K25">
    <cfRule type="cellIs" dxfId="14" priority="5" operator="equal">
      <formula>0</formula>
    </cfRule>
  </conditionalFormatting>
  <conditionalFormatting sqref="J42:K51">
    <cfRule type="cellIs" dxfId="13" priority="18" operator="equal">
      <formula>0</formula>
    </cfRule>
  </conditionalFormatting>
  <conditionalFormatting sqref="K53">
    <cfRule type="cellIs" dxfId="12" priority="13" operator="lessThan">
      <formula>0</formula>
    </cfRule>
  </conditionalFormatting>
  <conditionalFormatting sqref="K11:L25">
    <cfRule type="cellIs" dxfId="11" priority="4" operator="lessThan">
      <formula>0</formula>
    </cfRule>
  </conditionalFormatting>
  <conditionalFormatting sqref="K42:L51">
    <cfRule type="cellIs" dxfId="10" priority="15" operator="lessThan">
      <formula>0</formula>
    </cfRule>
  </conditionalFormatting>
  <conditionalFormatting sqref="L11:L25">
    <cfRule type="cellIs" dxfId="9" priority="3" operator="equal">
      <formula>0</formula>
    </cfRule>
  </conditionalFormatting>
  <conditionalFormatting sqref="L42:L51">
    <cfRule type="cellIs" dxfId="8" priority="16" operator="equal">
      <formula>0</formula>
    </cfRule>
    <cfRule type="cellIs" dxfId="7" priority="17" operator="greaterThan">
      <formula>0</formula>
    </cfRule>
  </conditionalFormatting>
  <conditionalFormatting sqref="Q11:U25">
    <cfRule type="cellIs" dxfId="6" priority="2" operator="equal">
      <formula>0</formula>
    </cfRule>
  </conditionalFormatting>
  <conditionalFormatting sqref="Q42:U51">
    <cfRule type="cellIs" dxfId="5" priority="9" operator="equal">
      <formula>0</formula>
    </cfRule>
  </conditionalFormatting>
  <conditionalFormatting sqref="U42:U53">
    <cfRule type="cellIs" dxfId="4" priority="8" operator="lessThan">
      <formula>0</formula>
    </cfRule>
  </conditionalFormatting>
  <conditionalFormatting sqref="V11:V25">
    <cfRule type="cellIs" dxfId="3" priority="1" operator="lessThan">
      <formula>0</formula>
    </cfRule>
  </conditionalFormatting>
  <conditionalFormatting sqref="V42:V51">
    <cfRule type="cellIs" dxfId="2" priority="10" operator="lessThan">
      <formula>0</formula>
    </cfRule>
    <cfRule type="cellIs" dxfId="1" priority="11" operator="equal">
      <formula>0</formula>
    </cfRule>
    <cfRule type="cellIs" dxfId="0" priority="1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GVW&gt;3.5t Ranking</vt:lpstr>
      <vt:lpstr>CV GVW&gt;3.5T-segments 1</vt:lpstr>
      <vt:lpstr>CV GVW&gt;3.5t-segments 2</vt:lpstr>
      <vt:lpstr>Buses GVW&gt;3.5t</vt:lpstr>
      <vt:lpstr>LCV up to 3.5t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2012-07-06T16:37:03Z</cp:lastPrinted>
  <dcterms:created xsi:type="dcterms:W3CDTF">2011-02-21T10:08:17Z</dcterms:created>
  <dcterms:modified xsi:type="dcterms:W3CDTF">2024-08-05T08:53:01Z</dcterms:modified>
</cp:coreProperties>
</file>